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2582bd0a1d541/ＮＰＯ法人ＦＰの会　管理/HP/HP便利なツール_2022/"/>
    </mc:Choice>
  </mc:AlternateContent>
  <xr:revisionPtr revIDLastSave="110" documentId="8_{968AD89F-DBD9-469F-9811-E62F7D84B309}" xr6:coauthVersionLast="47" xr6:coauthVersionMax="47" xr10:uidLastSave="{06897C01-4178-4D24-AD41-CE60BA38F0FE}"/>
  <bookViews>
    <workbookView xWindow="-110" yWindow="-110" windowWidth="19420" windowHeight="10540" activeTab="2" xr2:uid="{00000000-000D-0000-FFFF-FFFF00000000}"/>
  </bookViews>
  <sheets>
    <sheet name="①記入シート" sheetId="11" r:id="rId1"/>
    <sheet name="②遺族年金・妻の老齢年金計算シート" sheetId="9" r:id="rId2"/>
    <sheet name="③必要保障額計算シート" sheetId="13" r:id="rId3"/>
  </sheets>
  <definedNames>
    <definedName name="_xlnm.Print_Area" localSheetId="0">①記入シート!$A$1:$J$21</definedName>
    <definedName name="_xlnm.Print_Area" localSheetId="1">②遺族年金・妻の老齢年金計算シート!$A$1:$G$35</definedName>
    <definedName name="_xlnm.Print_Area" localSheetId="2">③必要保障額計算シート!$A$1:$T$42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9" l="1"/>
  <c r="H16" i="11" l="1"/>
  <c r="G21" i="11"/>
  <c r="I33" i="13" l="1"/>
  <c r="I21" i="13"/>
  <c r="I19" i="13"/>
  <c r="I10" i="13"/>
  <c r="I8" i="13"/>
  <c r="I27" i="13"/>
  <c r="G4" i="11"/>
  <c r="G6" i="11" s="1"/>
  <c r="H6" i="11" s="1"/>
  <c r="E7" i="9" s="1"/>
  <c r="H12" i="11"/>
  <c r="E15" i="9" s="1"/>
  <c r="E18" i="9"/>
  <c r="H4" i="11" l="1"/>
  <c r="E5" i="9" s="1"/>
  <c r="G8" i="11"/>
  <c r="H8" i="11" s="1"/>
  <c r="E9" i="9" s="1"/>
  <c r="E11" i="9" l="1"/>
  <c r="G9" i="11"/>
  <c r="F19" i="11" l="1"/>
  <c r="H20" i="11" s="1"/>
  <c r="H21" i="11" l="1"/>
  <c r="E25" i="9" s="1"/>
  <c r="E32" i="9" s="1"/>
  <c r="I31" i="13" s="1"/>
  <c r="I39" i="13" s="1"/>
  <c r="I41" i="13" s="1"/>
  <c r="E22" i="9"/>
</calcChain>
</file>

<file path=xl/sharedStrings.xml><?xml version="1.0" encoding="utf-8"?>
<sst xmlns="http://schemas.openxmlformats.org/spreadsheetml/2006/main" count="162" uniqueCount="108">
  <si>
    <t>＝</t>
    <phoneticPr fontId="2"/>
  </si>
  <si>
    <t>（1）遺族基礎年金（国民年金）</t>
    <rPh sb="3" eb="5">
      <t>イゾク</t>
    </rPh>
    <rPh sb="5" eb="7">
      <t>キソ</t>
    </rPh>
    <rPh sb="7" eb="9">
      <t>ネンキン</t>
    </rPh>
    <rPh sb="10" eb="12">
      <t>コクミン</t>
    </rPh>
    <rPh sb="12" eb="14">
      <t>ネンキン</t>
    </rPh>
    <phoneticPr fontId="2"/>
  </si>
  <si>
    <t>（2）遺族厚生年金（ねんきん定期便を参照）</t>
    <rPh sb="3" eb="5">
      <t>イゾク</t>
    </rPh>
    <rPh sb="5" eb="7">
      <t>コウセイ</t>
    </rPh>
    <rPh sb="7" eb="9">
      <t>ネンキン</t>
    </rPh>
    <rPh sb="14" eb="17">
      <t>テイキビン</t>
    </rPh>
    <rPh sb="18" eb="20">
      <t>サンショウ</t>
    </rPh>
    <phoneticPr fontId="2"/>
  </si>
  <si>
    <t>・１８歳未満の
　子ども3人の場合</t>
    <rPh sb="3" eb="4">
      <t>サイ</t>
    </rPh>
    <rPh sb="4" eb="6">
      <t>ミマン</t>
    </rPh>
    <rPh sb="9" eb="10">
      <t>コ</t>
    </rPh>
    <rPh sb="13" eb="14">
      <t>ニン</t>
    </rPh>
    <rPh sb="15" eb="17">
      <t>バアイ</t>
    </rPh>
    <phoneticPr fontId="2"/>
  </si>
  <si>
    <t>・１８歳未満の
　子ども2人の場合</t>
    <rPh sb="3" eb="4">
      <t>サイ</t>
    </rPh>
    <rPh sb="4" eb="6">
      <t>ミマン</t>
    </rPh>
    <rPh sb="9" eb="10">
      <t>コ</t>
    </rPh>
    <rPh sb="13" eb="14">
      <t>ニン</t>
    </rPh>
    <rPh sb="15" eb="17">
      <t>バアイ</t>
    </rPh>
    <phoneticPr fontId="2"/>
  </si>
  <si>
    <t>・１８歳未満の
　子ども1人の場合</t>
    <rPh sb="3" eb="4">
      <t>サイ</t>
    </rPh>
    <rPh sb="4" eb="6">
      <t>ミマン</t>
    </rPh>
    <rPh sb="9" eb="10">
      <t>コ</t>
    </rPh>
    <rPh sb="13" eb="14">
      <t>ニン</t>
    </rPh>
    <rPh sb="15" eb="17">
      <t>バアイ</t>
    </rPh>
    <phoneticPr fontId="2"/>
  </si>
  <si>
    <t>①遺族厚生年金額</t>
    <rPh sb="1" eb="3">
      <t>イゾク</t>
    </rPh>
    <rPh sb="3" eb="5">
      <t>コウセイ</t>
    </rPh>
    <rPh sb="5" eb="8">
      <t>ネンキンガク</t>
    </rPh>
    <phoneticPr fontId="2"/>
  </si>
  <si>
    <t>【50歳未満】</t>
    <rPh sb="3" eb="4">
      <t>サイ</t>
    </rPh>
    <rPh sb="4" eb="6">
      <t>ミマン</t>
    </rPh>
    <phoneticPr fontId="2"/>
  </si>
  <si>
    <t>【中高齢寡婦加算】</t>
    <rPh sb="1" eb="4">
      <t>チュウコウレイ</t>
    </rPh>
    <rPh sb="4" eb="6">
      <t>カフ</t>
    </rPh>
    <rPh sb="6" eb="8">
      <t>カサン</t>
    </rPh>
    <phoneticPr fontId="2"/>
  </si>
  <si>
    <t>（2）遺族厚生年金合計額</t>
    <rPh sb="3" eb="5">
      <t>イゾク</t>
    </rPh>
    <rPh sb="5" eb="7">
      <t>コウセイ</t>
    </rPh>
    <rPh sb="7" eb="9">
      <t>ネンキン</t>
    </rPh>
    <rPh sb="9" eb="12">
      <t>ゴウケイガク</t>
    </rPh>
    <phoneticPr fontId="2"/>
  </si>
  <si>
    <t>（1）遺族基礎年金額</t>
    <rPh sb="3" eb="5">
      <t>イゾク</t>
    </rPh>
    <rPh sb="5" eb="7">
      <t>キソ</t>
    </rPh>
    <rPh sb="7" eb="9">
      <t>ネンキン</t>
    </rPh>
    <rPh sb="9" eb="10">
      <t>ガク</t>
    </rPh>
    <phoneticPr fontId="2"/>
  </si>
  <si>
    <t>（3）妻の老齢基礎年金</t>
    <rPh sb="3" eb="4">
      <t>ツマ</t>
    </rPh>
    <rPh sb="5" eb="7">
      <t>ロウレイ</t>
    </rPh>
    <rPh sb="7" eb="9">
      <t>キソ</t>
    </rPh>
    <rPh sb="9" eb="11">
      <t>ネンキン</t>
    </rPh>
    <phoneticPr fontId="2"/>
  </si>
  <si>
    <t>（1）遺族基礎年金額＋（2）遺族厚生年金額＋（3）妻の老齢基礎年金額</t>
    <rPh sb="3" eb="5">
      <t>イゾク</t>
    </rPh>
    <rPh sb="5" eb="7">
      <t>キソ</t>
    </rPh>
    <rPh sb="7" eb="10">
      <t>ネンキンガク</t>
    </rPh>
    <rPh sb="14" eb="16">
      <t>イゾク</t>
    </rPh>
    <rPh sb="16" eb="18">
      <t>コウセイ</t>
    </rPh>
    <rPh sb="18" eb="20">
      <t>ネンキン</t>
    </rPh>
    <rPh sb="20" eb="21">
      <t>ガク</t>
    </rPh>
    <rPh sb="25" eb="26">
      <t>ツマ</t>
    </rPh>
    <rPh sb="27" eb="29">
      <t>ロウレイ</t>
    </rPh>
    <rPh sb="29" eb="31">
      <t>キソ</t>
    </rPh>
    <rPh sb="31" eb="34">
      <t>ネンキンガク</t>
    </rPh>
    <phoneticPr fontId="2"/>
  </si>
  <si>
    <t>合計金額</t>
    <rPh sb="0" eb="2">
      <t>ゴウケイ</t>
    </rPh>
    <rPh sb="2" eb="4">
      <t>キンガク</t>
    </rPh>
    <phoneticPr fontId="2"/>
  </si>
  <si>
    <r>
      <t>妻の年齢</t>
    </r>
    <r>
      <rPr>
        <sz val="14"/>
        <rFont val="ＭＳ Ｐゴシック"/>
        <family val="3"/>
        <charset val="128"/>
      </rPr>
      <t/>
    </r>
    <rPh sb="0" eb="1">
      <t>ツマ</t>
    </rPh>
    <rPh sb="2" eb="4">
      <t>ネンレイ</t>
    </rPh>
    <phoneticPr fontId="2"/>
  </si>
  <si>
    <t>妻の生涯生活費</t>
    <rPh sb="0" eb="1">
      <t>ツマ</t>
    </rPh>
    <rPh sb="2" eb="4">
      <t>ショウガイ</t>
    </rPh>
    <rPh sb="4" eb="7">
      <t>セイカツヒ</t>
    </rPh>
    <phoneticPr fontId="2"/>
  </si>
  <si>
    <t>万円</t>
    <rPh sb="0" eb="2">
      <t>マンエン</t>
    </rPh>
    <phoneticPr fontId="2"/>
  </si>
  <si>
    <t>年</t>
    <rPh sb="0" eb="1">
      <t>ネン</t>
    </rPh>
    <phoneticPr fontId="2"/>
  </si>
  <si>
    <t>22歳－末子の年齢</t>
    <rPh sb="2" eb="3">
      <t>サイ</t>
    </rPh>
    <rPh sb="4" eb="6">
      <t>マッシ</t>
    </rPh>
    <rPh sb="7" eb="9">
      <t>ネンレイ</t>
    </rPh>
    <phoneticPr fontId="2"/>
  </si>
  <si>
    <t>末子22歳までの生活費</t>
    <rPh sb="0" eb="2">
      <t>マッシ</t>
    </rPh>
    <rPh sb="4" eb="5">
      <t>サイ</t>
    </rPh>
    <rPh sb="8" eb="11">
      <t>セイカツヒ</t>
    </rPh>
    <phoneticPr fontId="2"/>
  </si>
  <si>
    <t>子どもの名前</t>
    <rPh sb="0" eb="1">
      <t>コ</t>
    </rPh>
    <rPh sb="4" eb="6">
      <t>ナマエ</t>
    </rPh>
    <phoneticPr fontId="2"/>
  </si>
  <si>
    <t>進路に従って見積もる(概算でＯＫ)</t>
    <rPh sb="0" eb="2">
      <t>シンロ</t>
    </rPh>
    <rPh sb="3" eb="4">
      <t>シタガ</t>
    </rPh>
    <rPh sb="6" eb="8">
      <t>ミツ</t>
    </rPh>
    <rPh sb="11" eb="13">
      <t>ガイサン</t>
    </rPh>
    <phoneticPr fontId="2"/>
  </si>
  <si>
    <t>の教育費</t>
    <rPh sb="1" eb="4">
      <t>キョウイクヒ</t>
    </rPh>
    <phoneticPr fontId="2"/>
  </si>
  <si>
    <t>子どもの結婚資金</t>
    <rPh sb="0" eb="1">
      <t>コ</t>
    </rPh>
    <rPh sb="4" eb="6">
      <t>ケッコン</t>
    </rPh>
    <rPh sb="6" eb="8">
      <t>シキン</t>
    </rPh>
    <phoneticPr fontId="2"/>
  </si>
  <si>
    <t>人</t>
    <rPh sb="0" eb="1">
      <t>ニン</t>
    </rPh>
    <phoneticPr fontId="2"/>
  </si>
  <si>
    <t>返済額・家賃(年間)</t>
    <rPh sb="0" eb="2">
      <t>ヘンサイ</t>
    </rPh>
    <rPh sb="2" eb="3">
      <t>ガク</t>
    </rPh>
    <rPh sb="4" eb="6">
      <t>ヤチン</t>
    </rPh>
    <rPh sb="7" eb="9">
      <t>ネンカン</t>
    </rPh>
    <phoneticPr fontId="2"/>
  </si>
  <si>
    <t>住宅ローン・家賃</t>
    <rPh sb="0" eb="2">
      <t>ジュウタク</t>
    </rPh>
    <rPh sb="6" eb="8">
      <t>ヤチン</t>
    </rPh>
    <phoneticPr fontId="2"/>
  </si>
  <si>
    <t>車ローン・クレジットローン・葬式代など</t>
    <rPh sb="0" eb="1">
      <t>クルマ</t>
    </rPh>
    <rPh sb="14" eb="16">
      <t>ソウシキ</t>
    </rPh>
    <rPh sb="16" eb="17">
      <t>ダイ</t>
    </rPh>
    <phoneticPr fontId="2"/>
  </si>
  <si>
    <t>死亡整理金</t>
    <rPh sb="0" eb="2">
      <t>シボウ</t>
    </rPh>
    <rPh sb="2" eb="4">
      <t>セイリ</t>
    </rPh>
    <rPh sb="4" eb="5">
      <t>キン</t>
    </rPh>
    <phoneticPr fontId="2"/>
  </si>
  <si>
    <t>家の改築・改装、車・家具の買い替えなど</t>
    <rPh sb="0" eb="1">
      <t>イエ</t>
    </rPh>
    <rPh sb="2" eb="4">
      <t>カイチク</t>
    </rPh>
    <rPh sb="5" eb="7">
      <t>カイソウ</t>
    </rPh>
    <rPh sb="8" eb="9">
      <t>クルマ</t>
    </rPh>
    <rPh sb="10" eb="12">
      <t>カグ</t>
    </rPh>
    <rPh sb="13" eb="14">
      <t>カ</t>
    </rPh>
    <rPh sb="15" eb="16">
      <t>カ</t>
    </rPh>
    <phoneticPr fontId="2"/>
  </si>
  <si>
    <t>不時の出費</t>
    <rPh sb="0" eb="2">
      <t>フジ</t>
    </rPh>
    <rPh sb="3" eb="5">
      <t>シュッピ</t>
    </rPh>
    <phoneticPr fontId="2"/>
  </si>
  <si>
    <t>支出の合計</t>
    <rPh sb="0" eb="2">
      <t>シシュツ</t>
    </rPh>
    <rPh sb="3" eb="5">
      <t>ゴウケイ</t>
    </rPh>
    <phoneticPr fontId="2"/>
  </si>
  <si>
    <t>万円</t>
  </si>
  <si>
    <t>遺族年金・妻の老齢年金</t>
    <rPh sb="0" eb="2">
      <t>イゾク</t>
    </rPh>
    <rPh sb="2" eb="4">
      <t>ネンキン</t>
    </rPh>
    <rPh sb="5" eb="6">
      <t>ツマ</t>
    </rPh>
    <rPh sb="7" eb="9">
      <t>ロウレイ</t>
    </rPh>
    <rPh sb="9" eb="11">
      <t>ネンキン</t>
    </rPh>
    <phoneticPr fontId="2"/>
  </si>
  <si>
    <t>年間収入</t>
    <rPh sb="0" eb="2">
      <t>ネンカン</t>
    </rPh>
    <rPh sb="2" eb="4">
      <t>シュウニュウ</t>
    </rPh>
    <phoneticPr fontId="2"/>
  </si>
  <si>
    <t>働ける年数</t>
    <rPh sb="0" eb="1">
      <t>ハタラ</t>
    </rPh>
    <rPh sb="3" eb="5">
      <t>ネンスウ</t>
    </rPh>
    <phoneticPr fontId="2"/>
  </si>
  <si>
    <t>妻の収入</t>
    <rPh sb="0" eb="1">
      <t>ツマ</t>
    </rPh>
    <rPh sb="2" eb="4">
      <t>シュウニュウ</t>
    </rPh>
    <phoneticPr fontId="2"/>
  </si>
  <si>
    <t>死亡退職金</t>
    <rPh sb="0" eb="2">
      <t>シボウ</t>
    </rPh>
    <rPh sb="2" eb="5">
      <t>タイショクキン</t>
    </rPh>
    <phoneticPr fontId="2"/>
  </si>
  <si>
    <t>現在の貯蓄</t>
    <rPh sb="0" eb="2">
      <t>ゲンザイ</t>
    </rPh>
    <rPh sb="3" eb="5">
      <t>チョチク</t>
    </rPh>
    <phoneticPr fontId="2"/>
  </si>
  <si>
    <t>収入の合計</t>
    <rPh sb="0" eb="2">
      <t>シュウニュウ</t>
    </rPh>
    <rPh sb="3" eb="5">
      <t>ゴウケイ</t>
    </rPh>
    <phoneticPr fontId="2"/>
  </si>
  <si>
    <t>必要な死亡保険金　①－②</t>
    <rPh sb="0" eb="2">
      <t>ヒツヨウ</t>
    </rPh>
    <rPh sb="3" eb="5">
      <t>シボウ</t>
    </rPh>
    <rPh sb="5" eb="8">
      <t>ホケンキン</t>
    </rPh>
    <phoneticPr fontId="2"/>
  </si>
  <si>
    <t>×</t>
    <phoneticPr fontId="2"/>
  </si>
  <si>
    <t>①</t>
    <phoneticPr fontId="2"/>
  </si>
  <si>
    <t>②</t>
    <phoneticPr fontId="2"/>
  </si>
  <si>
    <r>
      <t>特別支給の老齢年金額</t>
    </r>
    <r>
      <rPr>
        <sz val="14"/>
        <rFont val="ＭＳ Ｐゴシック"/>
        <family val="3"/>
        <charset val="128"/>
      </rPr>
      <t>×3/4</t>
    </r>
    <rPh sb="0" eb="2">
      <t>トクベツ</t>
    </rPh>
    <rPh sb="2" eb="4">
      <t>シキュウ</t>
    </rPh>
    <rPh sb="5" eb="7">
      <t>ロウレイ</t>
    </rPh>
    <rPh sb="7" eb="9">
      <t>ネンキン</t>
    </rPh>
    <rPh sb="9" eb="10">
      <t>ガク</t>
    </rPh>
    <phoneticPr fontId="2"/>
  </si>
  <si>
    <r>
      <t>これまでの加入実績に応じた老齢厚生年金
　　　　　　　　　　　</t>
    </r>
    <r>
      <rPr>
        <sz val="14"/>
        <rFont val="ＭＳ Ｐゴシック"/>
        <family val="3"/>
        <charset val="128"/>
      </rPr>
      <t>÷</t>
    </r>
    <r>
      <rPr>
        <b/>
        <u/>
        <sz val="14"/>
        <color indexed="57"/>
        <rFont val="ＭＳ Ｐゴシック"/>
        <family val="3"/>
        <charset val="128"/>
      </rPr>
      <t>これまでの年金加入期間（厚生年金保険）</t>
    </r>
    <r>
      <rPr>
        <sz val="14"/>
        <rFont val="ＭＳ Ｐゴシック"/>
        <family val="3"/>
        <charset val="128"/>
      </rPr>
      <t>×300×3/4</t>
    </r>
    <rPh sb="37" eb="39">
      <t>ネンキン</t>
    </rPh>
    <rPh sb="39" eb="41">
      <t>カニュウ</t>
    </rPh>
    <rPh sb="41" eb="43">
      <t>キカン</t>
    </rPh>
    <rPh sb="44" eb="46">
      <t>コウセイ</t>
    </rPh>
    <rPh sb="46" eb="48">
      <t>ネンキン</t>
    </rPh>
    <rPh sb="48" eb="50">
      <t>ホケン</t>
    </rPh>
    <phoneticPr fontId="2"/>
  </si>
  <si>
    <t>＊妻が40年間保険料を納めた場合の満額の年金額</t>
    <rPh sb="1" eb="2">
      <t>ツマ</t>
    </rPh>
    <rPh sb="5" eb="7">
      <t>ネンカン</t>
    </rPh>
    <rPh sb="7" eb="10">
      <t>ホケンリョウ</t>
    </rPh>
    <rPh sb="11" eb="12">
      <t>オサ</t>
    </rPh>
    <rPh sb="14" eb="16">
      <t>バアイ</t>
    </rPh>
    <rPh sb="17" eb="19">
      <t>マンガク</t>
    </rPh>
    <rPh sb="20" eb="23">
      <t>ネンキンガク</t>
    </rPh>
    <phoneticPr fontId="2"/>
  </si>
  <si>
    <t>①子どもの年齢</t>
    <rPh sb="1" eb="2">
      <t>コ</t>
    </rPh>
    <rPh sb="5" eb="7">
      <t>ネンレイ</t>
    </rPh>
    <phoneticPr fontId="2"/>
  </si>
  <si>
    <t>*妻が一人で生活できる金額を入力する</t>
    <rPh sb="1" eb="2">
      <t>ツマ</t>
    </rPh>
    <rPh sb="3" eb="5">
      <t>ヒトリ</t>
    </rPh>
    <rPh sb="6" eb="8">
      <t>セイカツ</t>
    </rPh>
    <rPh sb="11" eb="13">
      <t>キンガク</t>
    </rPh>
    <rPh sb="14" eb="16">
      <t>ニュウリョク</t>
    </rPh>
    <phoneticPr fontId="2"/>
  </si>
  <si>
    <t>*末っ子が独立するまでの生活費</t>
    <rPh sb="1" eb="2">
      <t>スエ</t>
    </rPh>
    <rPh sb="3" eb="4">
      <t>コ</t>
    </rPh>
    <rPh sb="5" eb="7">
      <t>ドクリツ</t>
    </rPh>
    <rPh sb="12" eb="15">
      <t>セイカツヒ</t>
    </rPh>
    <phoneticPr fontId="2"/>
  </si>
  <si>
    <t>【夫死亡後の支出】</t>
    <phoneticPr fontId="2"/>
  </si>
  <si>
    <t>【夫死亡後の収入】</t>
    <phoneticPr fontId="2"/>
  </si>
  <si>
    <r>
      <t>妻の必要な年間生活費</t>
    </r>
    <r>
      <rPr>
        <vertAlign val="superscript"/>
        <sz val="14"/>
        <color indexed="10"/>
        <rFont val="ＭＳ Ｐゴシック"/>
        <family val="3"/>
        <charset val="128"/>
      </rPr>
      <t>*</t>
    </r>
    <rPh sb="0" eb="1">
      <t>ツマ</t>
    </rPh>
    <rPh sb="2" eb="4">
      <t>ヒツヨウ</t>
    </rPh>
    <rPh sb="5" eb="7">
      <t>ネンカン</t>
    </rPh>
    <rPh sb="7" eb="10">
      <t>セイカツヒ</t>
    </rPh>
    <phoneticPr fontId="2"/>
  </si>
  <si>
    <r>
      <t>*</t>
    </r>
    <r>
      <rPr>
        <sz val="10.5"/>
        <rFont val="ＭＳ Ｐゴシック"/>
        <family val="3"/>
        <charset val="128"/>
      </rPr>
      <t>ローンと教育費を差し引いた額で記入</t>
    </r>
    <phoneticPr fontId="2"/>
  </si>
  <si>
    <r>
      <t>　　　⇓　</t>
    </r>
    <r>
      <rPr>
        <sz val="16"/>
        <rFont val="HG創英角ｺﾞｼｯｸUB"/>
        <family val="3"/>
        <charset val="128"/>
      </rPr>
      <t>③のシート</t>
    </r>
    <r>
      <rPr>
        <sz val="16"/>
        <color indexed="12"/>
        <rFont val="HG創英角ｺﾞｼｯｸUB"/>
        <family val="3"/>
        <charset val="128"/>
      </rPr>
      <t>を記入する</t>
    </r>
    <r>
      <rPr>
        <sz val="11"/>
        <rFont val="HG創英角ｺﾞｼｯｸUB"/>
        <family val="3"/>
        <charset val="128"/>
      </rPr>
      <t>(右のページを参考にして下さい)</t>
    </r>
    <rPh sb="16" eb="17">
      <t>ミギ</t>
    </rPh>
    <rPh sb="22" eb="24">
      <t>サンコウ</t>
    </rPh>
    <rPh sb="27" eb="28">
      <t>クダ</t>
    </rPh>
    <phoneticPr fontId="2"/>
  </si>
  <si>
    <r>
      <t>【死亡保険金の計算シート】の作成方法
1.①記入シートを入力する。　　①のシートに入力すると、②のシート</t>
    </r>
    <r>
      <rPr>
        <sz val="11"/>
        <color indexed="42"/>
        <rFont val="HG創英角ｺﾞｼｯｸUB"/>
        <family val="3"/>
        <charset val="128"/>
      </rPr>
      <t>■</t>
    </r>
    <r>
      <rPr>
        <sz val="11"/>
        <color indexed="12"/>
        <rFont val="HG創英角ｺﾞｼｯｸUB"/>
        <family val="3"/>
        <charset val="128"/>
      </rPr>
      <t>に自動入力されます。
2.②遺族年金・妻の老齢年金計算シートを入力
3.②の</t>
    </r>
    <r>
      <rPr>
        <u/>
        <sz val="11"/>
        <color indexed="12"/>
        <rFont val="HG創英角ｺﾞｼｯｸUB"/>
        <family val="3"/>
        <charset val="128"/>
      </rPr>
      <t>合計金額</t>
    </r>
    <r>
      <rPr>
        <sz val="11"/>
        <color indexed="12"/>
        <rFont val="HG創英角ｺﾞｼｯｸUB"/>
        <family val="3"/>
        <charset val="128"/>
      </rPr>
      <t xml:space="preserve">を元に、③必要保障額計算シートに入力する。
</t>
    </r>
    <rPh sb="1" eb="3">
      <t>シボウ</t>
    </rPh>
    <rPh sb="3" eb="6">
      <t>ホケンキン</t>
    </rPh>
    <rPh sb="7" eb="9">
      <t>ケイサン</t>
    </rPh>
    <rPh sb="14" eb="16">
      <t>サクセイ</t>
    </rPh>
    <rPh sb="16" eb="18">
      <t>ホウホウ</t>
    </rPh>
    <rPh sb="22" eb="24">
      <t>キニュウ</t>
    </rPh>
    <rPh sb="28" eb="30">
      <t>ニュウリョク</t>
    </rPh>
    <rPh sb="67" eb="69">
      <t>イゾク</t>
    </rPh>
    <rPh sb="69" eb="71">
      <t>ネンキン</t>
    </rPh>
    <rPh sb="72" eb="73">
      <t>ツマ</t>
    </rPh>
    <rPh sb="74" eb="76">
      <t>ロウレイ</t>
    </rPh>
    <rPh sb="76" eb="78">
      <t>ネンキン</t>
    </rPh>
    <rPh sb="78" eb="80">
      <t>ケイサン</t>
    </rPh>
    <rPh sb="84" eb="86">
      <t>ニュウリョク</t>
    </rPh>
    <rPh sb="91" eb="93">
      <t>ゴウケイ</t>
    </rPh>
    <rPh sb="93" eb="95">
      <t>キンガク</t>
    </rPh>
    <rPh sb="96" eb="97">
      <t>モト</t>
    </rPh>
    <rPh sb="100" eb="102">
      <t>ヒツヨウ</t>
    </rPh>
    <rPh sb="102" eb="104">
      <t>ホショウ</t>
    </rPh>
    <rPh sb="104" eb="105">
      <t>ガク</t>
    </rPh>
    <rPh sb="105" eb="107">
      <t>ケイサン</t>
    </rPh>
    <rPh sb="111" eb="113">
      <t>ニュウリョク</t>
    </rPh>
    <phoneticPr fontId="2"/>
  </si>
  <si>
    <t>【記入方法】</t>
    <phoneticPr fontId="2"/>
  </si>
  <si>
    <t>◆１８歳未満の子ども3人の場合</t>
    <rPh sb="3" eb="4">
      <t>サイ</t>
    </rPh>
    <rPh sb="4" eb="6">
      <t>ミマン</t>
    </rPh>
    <rPh sb="7" eb="8">
      <t>コ</t>
    </rPh>
    <rPh sb="11" eb="12">
      <t>ニン</t>
    </rPh>
    <rPh sb="13" eb="15">
      <t>バアイ</t>
    </rPh>
    <phoneticPr fontId="2"/>
  </si>
  <si>
    <t>◆１８歳未満の子ども2人の場合</t>
    <rPh sb="3" eb="4">
      <t>サイ</t>
    </rPh>
    <rPh sb="4" eb="6">
      <t>ミマン</t>
    </rPh>
    <rPh sb="7" eb="8">
      <t>コ</t>
    </rPh>
    <rPh sb="11" eb="12">
      <t>ニン</t>
    </rPh>
    <rPh sb="13" eb="15">
      <t>バアイ</t>
    </rPh>
    <phoneticPr fontId="2"/>
  </si>
  <si>
    <t>◆１８歳未満の子ども1人の場合</t>
    <rPh sb="3" eb="4">
      <t>サイ</t>
    </rPh>
    <rPh sb="4" eb="6">
      <t>ミマン</t>
    </rPh>
    <rPh sb="7" eb="8">
      <t>コ</t>
    </rPh>
    <rPh sb="11" eb="12">
      <t>ニン</t>
    </rPh>
    <rPh sb="13" eb="15">
      <t>バアイ</t>
    </rPh>
    <phoneticPr fontId="2"/>
  </si>
  <si>
    <t>遺族基礎年金
受給年数
←</t>
    <rPh sb="0" eb="2">
      <t>イゾク</t>
    </rPh>
    <rPh sb="2" eb="4">
      <t>キソ</t>
    </rPh>
    <rPh sb="4" eb="6">
      <t>ネンキン</t>
    </rPh>
    <rPh sb="7" eb="9">
      <t>ジュキュウ</t>
    </rPh>
    <rPh sb="9" eb="11">
      <t>ネンスウ</t>
    </rPh>
    <phoneticPr fontId="2"/>
  </si>
  <si>
    <t>受給年数↓</t>
    <rPh sb="0" eb="2">
      <t>ジュキュウ</t>
    </rPh>
    <rPh sb="2" eb="4">
      <t>ネンスウ</t>
    </rPh>
    <phoneticPr fontId="2"/>
  </si>
  <si>
    <t>←3人年金額</t>
    <rPh sb="2" eb="3">
      <t>ニン</t>
    </rPh>
    <rPh sb="3" eb="6">
      <t>ネンキンガク</t>
    </rPh>
    <phoneticPr fontId="2"/>
  </si>
  <si>
    <t>←2人年金額</t>
    <rPh sb="2" eb="3">
      <t>ニン</t>
    </rPh>
    <rPh sb="3" eb="6">
      <t>ネンキンガク</t>
    </rPh>
    <phoneticPr fontId="2"/>
  </si>
  <si>
    <t>←1人年金額</t>
    <rPh sb="2" eb="3">
      <t>ニン</t>
    </rPh>
    <rPh sb="3" eb="6">
      <t>ネンキンガク</t>
    </rPh>
    <phoneticPr fontId="2"/>
  </si>
  <si>
    <t>65－妻年齢－遺族基礎年金受給年数
↓</t>
    <rPh sb="3" eb="4">
      <t>ツマ</t>
    </rPh>
    <rPh sb="4" eb="6">
      <t>ネンレイ</t>
    </rPh>
    <rPh sb="7" eb="9">
      <t>イゾク</t>
    </rPh>
    <rPh sb="9" eb="11">
      <t>キソ</t>
    </rPh>
    <rPh sb="11" eb="13">
      <t>ネンキン</t>
    </rPh>
    <rPh sb="13" eb="15">
      <t>ジュキュウ</t>
    </rPh>
    <rPh sb="15" eb="17">
      <t>ネンスウ</t>
    </rPh>
    <phoneticPr fontId="2"/>
  </si>
  <si>
    <t>③一番上の子どもの年齢</t>
    <rPh sb="1" eb="3">
      <t>イチバン</t>
    </rPh>
    <rPh sb="3" eb="4">
      <t>ウエ</t>
    </rPh>
    <rPh sb="5" eb="6">
      <t>コ</t>
    </rPh>
    <rPh sb="9" eb="11">
      <t>ネンレイ</t>
    </rPh>
    <phoneticPr fontId="2"/>
  </si>
  <si>
    <t>②上の子どもの年齢</t>
    <rPh sb="1" eb="2">
      <t>ウエ</t>
    </rPh>
    <rPh sb="3" eb="4">
      <t>コ</t>
    </rPh>
    <rPh sb="7" eb="9">
      <t>ネンレイ</t>
    </rPh>
    <phoneticPr fontId="2"/>
  </si>
  <si>
    <r>
      <t>夫の『ねんきん定期便』を見て記入して下さい
◆該当する年齢の欄の、</t>
    </r>
    <r>
      <rPr>
        <sz val="11"/>
        <color indexed="17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>に「1」を入力し</t>
    </r>
    <r>
      <rPr>
        <sz val="11"/>
        <color indexed="42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>の欄に入力する</t>
    </r>
    <rPh sb="0" eb="1">
      <t>オット</t>
    </rPh>
    <rPh sb="12" eb="13">
      <t>ミ</t>
    </rPh>
    <rPh sb="14" eb="16">
      <t>キニュウ</t>
    </rPh>
    <rPh sb="18" eb="19">
      <t>クダ</t>
    </rPh>
    <rPh sb="24" eb="26">
      <t>ガイトウ</t>
    </rPh>
    <rPh sb="28" eb="30">
      <t>ネンレイ</t>
    </rPh>
    <rPh sb="31" eb="32">
      <t>ラン</t>
    </rPh>
    <rPh sb="47" eb="49">
      <t>ニュウリョク</t>
    </rPh>
    <phoneticPr fontId="2"/>
  </si>
  <si>
    <t>②シートの結果</t>
    <rPh sb="5" eb="7">
      <t>ケッカ</t>
    </rPh>
    <phoneticPr fontId="2"/>
  </si>
  <si>
    <r>
      <t>3.</t>
    </r>
    <r>
      <rPr>
        <sz val="12"/>
        <rFont val="HG創英角ｺﾞｼｯｸUB"/>
        <family val="3"/>
        <charset val="128"/>
      </rPr>
      <t>③必要保障額計算シート</t>
    </r>
    <r>
      <rPr>
        <sz val="12"/>
        <color indexed="12"/>
        <rFont val="HG創英角ｺﾞｼｯｸUB"/>
        <family val="3"/>
        <charset val="128"/>
      </rPr>
      <t>に入力する。</t>
    </r>
    <r>
      <rPr>
        <sz val="12"/>
        <color indexed="47"/>
        <rFont val="HG創英角ｺﾞｼｯｸUB"/>
        <family val="3"/>
        <charset val="128"/>
      </rPr>
      <t>■</t>
    </r>
    <r>
      <rPr>
        <sz val="12"/>
        <color indexed="12"/>
        <rFont val="HG創英角ｺﾞｼｯｸUB"/>
        <family val="3"/>
        <charset val="128"/>
      </rPr>
      <t>に数字を入力すると</t>
    </r>
    <r>
      <rPr>
        <sz val="12"/>
        <color indexed="13"/>
        <rFont val="HG創英角ｺﾞｼｯｸUB"/>
        <family val="3"/>
        <charset val="128"/>
      </rPr>
      <t>■</t>
    </r>
    <r>
      <rPr>
        <sz val="12"/>
        <color indexed="12"/>
        <rFont val="HG創英角ｺﾞｼｯｸUB"/>
        <family val="3"/>
        <charset val="128"/>
      </rPr>
      <t>に自動入力されます。
  ②遺族年金等の合計金額が</t>
    </r>
    <r>
      <rPr>
        <sz val="12"/>
        <color indexed="11"/>
        <rFont val="HG創英角ｺﾞｼｯｸUB"/>
        <family val="3"/>
        <charset val="128"/>
      </rPr>
      <t>■</t>
    </r>
    <r>
      <rPr>
        <sz val="12"/>
        <color indexed="12"/>
        <rFont val="HG創英角ｺﾞｼｯｸUB"/>
        <family val="3"/>
        <charset val="128"/>
      </rPr>
      <t>に自動入力される</t>
    </r>
    <rPh sb="44" eb="46">
      <t>イゾク</t>
    </rPh>
    <rPh sb="46" eb="48">
      <t>ネンキン</t>
    </rPh>
    <rPh sb="48" eb="49">
      <t>トウ</t>
    </rPh>
    <rPh sb="57" eb="59">
      <t>ジドウ</t>
    </rPh>
    <rPh sb="59" eb="61">
      <t>ニュウリョク</t>
    </rPh>
    <phoneticPr fontId="2"/>
  </si>
  <si>
    <r>
      <t>■</t>
    </r>
    <r>
      <rPr>
        <sz val="10"/>
        <rFont val="HG創英角ｺﾞｼｯｸUB"/>
        <family val="3"/>
        <charset val="128"/>
      </rPr>
      <t>に数字が入っていますが、①②のシートを記入して頂くと値が自動更新されます。</t>
    </r>
    <rPh sb="2" eb="4">
      <t>スウジ</t>
    </rPh>
    <rPh sb="5" eb="6">
      <t>ハイ</t>
    </rPh>
    <rPh sb="20" eb="22">
      <t>キニュウ</t>
    </rPh>
    <rPh sb="24" eb="25">
      <t>イタダ</t>
    </rPh>
    <rPh sb="27" eb="28">
      <t>アタイ</t>
    </rPh>
    <rPh sb="29" eb="31">
      <t>ジドウ</t>
    </rPh>
    <rPh sb="31" eb="33">
      <t>コウシン</t>
    </rPh>
    <phoneticPr fontId="2"/>
  </si>
  <si>
    <r>
      <t>■</t>
    </r>
    <r>
      <rPr>
        <sz val="11"/>
        <color indexed="13"/>
        <rFont val="HG創英角ｺﾞｼｯｸUB"/>
        <family val="3"/>
        <charset val="128"/>
      </rPr>
      <t>■</t>
    </r>
    <r>
      <rPr>
        <sz val="10"/>
        <rFont val="HG創英角ｺﾞｼｯｸUB"/>
        <family val="3"/>
        <charset val="128"/>
      </rPr>
      <t>に数字が入っていますが、①②③のシートを記入して頂くと値が自動更新されます。</t>
    </r>
    <rPh sb="3" eb="5">
      <t>スウジ</t>
    </rPh>
    <rPh sb="6" eb="7">
      <t>ハイ</t>
    </rPh>
    <rPh sb="22" eb="24">
      <t>キニュウ</t>
    </rPh>
    <rPh sb="26" eb="27">
      <t>イタダ</t>
    </rPh>
    <rPh sb="29" eb="30">
      <t>アタイ</t>
    </rPh>
    <rPh sb="31" eb="33">
      <t>ジドウ</t>
    </rPh>
    <rPh sb="33" eb="35">
      <t>コウシン</t>
    </rPh>
    <phoneticPr fontId="2"/>
  </si>
  <si>
    <t>※「#DIV/０！」は計算には影響しません</t>
    <rPh sb="11" eb="13">
      <t>ケイサン</t>
    </rPh>
    <rPh sb="15" eb="17">
      <t>エイキョウ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</si>
  <si>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</si>
  <si>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</si>
  <si>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r>
      <t>18歳未満の子どもを持つ</t>
    </r>
    <r>
      <rPr>
        <sz val="11"/>
        <color indexed="10"/>
        <rFont val="HG創英角ｺﾞｼｯｸUB"/>
        <family val="3"/>
        <charset val="128"/>
      </rPr>
      <t>配偶者（※）</t>
    </r>
    <r>
      <rPr>
        <sz val="11"/>
        <rFont val="HG創英角ｺﾞｼｯｸUB"/>
        <family val="3"/>
        <charset val="128"/>
      </rPr>
      <t xml:space="preserve">が記入する
◆子どもが３人の場合
</t>
    </r>
    <r>
      <rPr>
        <u/>
        <sz val="11"/>
        <color indexed="57"/>
        <rFont val="HG創英角ｺﾞｼｯｸUB"/>
        <family val="3"/>
        <charset val="128"/>
      </rPr>
      <t>③②①子どもの年齢</t>
    </r>
    <r>
      <rPr>
        <sz val="11"/>
        <rFont val="HG創英角ｺﾞｼｯｸUB"/>
        <family val="3"/>
        <charset val="128"/>
      </rPr>
      <t>の</t>
    </r>
    <r>
      <rPr>
        <sz val="11"/>
        <color indexed="57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>に「1」、</t>
    </r>
    <r>
      <rPr>
        <sz val="11"/>
        <color indexed="42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 xml:space="preserve">に年齢を入力する
◆子どもが２人の場合
</t>
    </r>
    <r>
      <rPr>
        <u/>
        <sz val="11"/>
        <color indexed="17"/>
        <rFont val="HG創英角ｺﾞｼｯｸUB"/>
        <family val="3"/>
        <charset val="128"/>
      </rPr>
      <t>②①子どもの年齢</t>
    </r>
    <r>
      <rPr>
        <sz val="11"/>
        <rFont val="HG創英角ｺﾞｼｯｸUB"/>
        <family val="3"/>
        <charset val="128"/>
      </rPr>
      <t>の</t>
    </r>
    <r>
      <rPr>
        <sz val="11"/>
        <color indexed="17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>に「1」、</t>
    </r>
    <r>
      <rPr>
        <sz val="11"/>
        <color indexed="42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 xml:space="preserve">に年齢を入力する
◆子どもが１人の場合
</t>
    </r>
    <r>
      <rPr>
        <u/>
        <sz val="11"/>
        <color indexed="57"/>
        <rFont val="HG創英角ｺﾞｼｯｸUB"/>
        <family val="3"/>
        <charset val="128"/>
      </rPr>
      <t>①子どもの年齢</t>
    </r>
    <r>
      <rPr>
        <sz val="11"/>
        <rFont val="HG創英角ｺﾞｼｯｸUB"/>
        <family val="3"/>
        <charset val="128"/>
      </rPr>
      <t>の</t>
    </r>
    <r>
      <rPr>
        <sz val="11"/>
        <color indexed="57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>に「1」、</t>
    </r>
    <r>
      <rPr>
        <sz val="11"/>
        <color indexed="42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>に年齢を入力する</t>
    </r>
    <rPh sb="2" eb="3">
      <t>サイ</t>
    </rPh>
    <rPh sb="3" eb="5">
      <t>ミマン</t>
    </rPh>
    <rPh sb="6" eb="7">
      <t>コ</t>
    </rPh>
    <rPh sb="10" eb="11">
      <t>モ</t>
    </rPh>
    <rPh sb="12" eb="15">
      <t>ハイグウシャ</t>
    </rPh>
    <rPh sb="19" eb="21">
      <t>キニュウ</t>
    </rPh>
    <rPh sb="26" eb="27">
      <t>コ</t>
    </rPh>
    <rPh sb="31" eb="32">
      <t>ニン</t>
    </rPh>
    <rPh sb="33" eb="35">
      <t>バアイ</t>
    </rPh>
    <rPh sb="39" eb="40">
      <t>コ</t>
    </rPh>
    <rPh sb="43" eb="45">
      <t>ネンレイ</t>
    </rPh>
    <rPh sb="54" eb="56">
      <t>ネンレイ</t>
    </rPh>
    <rPh sb="57" eb="59">
      <t>ニュウリョク</t>
    </rPh>
    <rPh sb="63" eb="64">
      <t>コ</t>
    </rPh>
    <rPh sb="68" eb="69">
      <t>ニン</t>
    </rPh>
    <rPh sb="70" eb="72">
      <t>バアイ</t>
    </rPh>
    <phoneticPr fontId="2"/>
  </si>
  <si>
    <r>
      <rPr>
        <sz val="11"/>
        <color indexed="10"/>
        <rFont val="HG創英角ｺﾞｼｯｸUB"/>
        <family val="3"/>
        <charset val="128"/>
      </rPr>
      <t>※</t>
    </r>
    <r>
      <rPr>
        <sz val="11"/>
        <rFont val="HG創英角ｺﾞｼｯｸUB"/>
        <family val="3"/>
        <charset val="128"/>
      </rPr>
      <t>受給要件に該当した配偶者。</t>
    </r>
    <rPh sb="1" eb="3">
      <t>ジュキュウ</t>
    </rPh>
    <rPh sb="3" eb="5">
      <t>ヨウケン</t>
    </rPh>
    <rPh sb="6" eb="8">
      <t>ガイトウ</t>
    </rPh>
    <rPh sb="10" eb="13">
      <t>ハイグウシャ</t>
    </rPh>
    <phoneticPr fontId="2"/>
  </si>
  <si>
    <t>90歳－現在の年齢</t>
    <rPh sb="2" eb="3">
      <t>サイ</t>
    </rPh>
    <rPh sb="4" eb="6">
      <t>ゲンザイ</t>
    </rPh>
    <rPh sb="7" eb="9">
      <t>ネンレイ</t>
    </rPh>
    <phoneticPr fontId="2"/>
  </si>
  <si>
    <t>【50歳以上】</t>
    <rPh sb="3" eb="4">
      <t>サイ</t>
    </rPh>
    <rPh sb="4" eb="6">
      <t>イジョウ</t>
    </rPh>
    <phoneticPr fontId="2"/>
  </si>
  <si>
    <t>←②遺族厚生年金額</t>
    <rPh sb="2" eb="4">
      <t>イゾク</t>
    </rPh>
    <rPh sb="4" eb="6">
      <t>コウセイ</t>
    </rPh>
    <rPh sb="6" eb="8">
      <t>ネンキン</t>
    </rPh>
    <rPh sb="8" eb="9">
      <t>ガク</t>
    </rPh>
    <phoneticPr fontId="2"/>
  </si>
  <si>
    <t>←①50遺族厚生年金額</t>
    <phoneticPr fontId="2"/>
  </si>
  <si>
    <t>←（2）遺族厚生年金額合計</t>
    <phoneticPr fontId="2"/>
  </si>
  <si>
    <r>
      <t>90歳-妻の年齢</t>
    </r>
    <r>
      <rPr>
        <sz val="10.5"/>
        <rFont val="ＭＳ Ｐゴシック"/>
        <family val="3"/>
        <charset val="128"/>
      </rPr>
      <t>→</t>
    </r>
    <rPh sb="2" eb="3">
      <t>サイ</t>
    </rPh>
    <rPh sb="4" eb="5">
      <t>ツマ</t>
    </rPh>
    <rPh sb="6" eb="8">
      <t>ネンレイ</t>
    </rPh>
    <phoneticPr fontId="2"/>
  </si>
  <si>
    <r>
      <t>☆　</t>
    </r>
    <r>
      <rPr>
        <sz val="12"/>
        <rFont val="ＭＳ Ｐゴシック"/>
        <family val="3"/>
        <charset val="128"/>
      </rPr>
      <t>年金見込み額の試算は『ねんきんネット』に登録すると試算できます。　　</t>
    </r>
    <r>
      <rPr>
        <b/>
        <sz val="16"/>
        <rFont val="ＭＳ Ｐゴシック"/>
        <family val="3"/>
        <charset val="128"/>
      </rPr>
      <t>http://www.nenkin.go.jp/n_net/index.html</t>
    </r>
    <rPh sb="22" eb="24">
      <t>トウロク</t>
    </rPh>
    <rPh sb="27" eb="29">
      <t>シサン</t>
    </rPh>
    <phoneticPr fontId="2"/>
  </si>
  <si>
    <t>歳</t>
    <rPh sb="0" eb="1">
      <t>サイ</t>
    </rPh>
    <phoneticPr fontId="2"/>
  </si>
  <si>
    <t>これまでの加入実績に応じた年金額(年額)老齢厚生年金</t>
    <rPh sb="5" eb="7">
      <t>カニュウ</t>
    </rPh>
    <rPh sb="7" eb="9">
      <t>ジッセキ</t>
    </rPh>
    <rPh sb="10" eb="11">
      <t>オウ</t>
    </rPh>
    <rPh sb="13" eb="16">
      <t>ネンキンガク</t>
    </rPh>
    <rPh sb="17" eb="19">
      <t>ネンガク</t>
    </rPh>
    <rPh sb="20" eb="22">
      <t>ロウレイ</t>
    </rPh>
    <rPh sb="22" eb="24">
      <t>コウセイ</t>
    </rPh>
    <rPh sb="24" eb="26">
      <t>ネンキン</t>
    </rPh>
    <phoneticPr fontId="2"/>
  </si>
  <si>
    <r>
      <t xml:space="preserve">（1）遺族基礎年金（国民年金）
                     </t>
    </r>
    <r>
      <rPr>
        <sz val="11"/>
        <rFont val="HG創英角ｺﾞｼｯｸUB"/>
        <family val="3"/>
        <charset val="128"/>
      </rPr>
      <t>※入力する欄の</t>
    </r>
    <r>
      <rPr>
        <sz val="11"/>
        <color indexed="17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>に「1」を入力して下さい</t>
    </r>
    <rPh sb="3" eb="5">
      <t>イゾク</t>
    </rPh>
    <rPh sb="5" eb="7">
      <t>キソ</t>
    </rPh>
    <rPh sb="7" eb="9">
      <t>ネンキン</t>
    </rPh>
    <rPh sb="10" eb="12">
      <t>コクミン</t>
    </rPh>
    <rPh sb="12" eb="14">
      <t>ネンキン</t>
    </rPh>
    <rPh sb="42" eb="43">
      <t>ラン</t>
    </rPh>
    <phoneticPr fontId="2"/>
  </si>
  <si>
    <t>②遺族厚生年金額</t>
    <rPh sb="1" eb="3">
      <t>イゾク</t>
    </rPh>
    <rPh sb="3" eb="5">
      <t>コウセイ</t>
    </rPh>
    <rPh sb="5" eb="8">
      <t>ネンキンガク</t>
    </rPh>
    <phoneticPr fontId="2"/>
  </si>
  <si>
    <t>③中高齢寡婦加算金額</t>
    <rPh sb="1" eb="4">
      <t>チュウコウレイ</t>
    </rPh>
    <rPh sb="4" eb="6">
      <t>カフ</t>
    </rPh>
    <rPh sb="6" eb="8">
      <t>カサン</t>
    </rPh>
    <rPh sb="8" eb="10">
      <t>キンガク</t>
    </rPh>
    <phoneticPr fontId="2"/>
  </si>
  <si>
    <t>①②いずれかの年金額をご自分で入力して下さい</t>
    <rPh sb="12" eb="14">
      <t>ジブン</t>
    </rPh>
    <rPh sb="15" eb="17">
      <t>ニュウリョク</t>
    </rPh>
    <rPh sb="19" eb="20">
      <t>クダ</t>
    </rPh>
    <phoneticPr fontId="2"/>
  </si>
  <si>
    <r>
      <t>×（90歳－</t>
    </r>
    <r>
      <rPr>
        <b/>
        <u/>
        <sz val="14"/>
        <color indexed="57"/>
        <rFont val="ＭＳ Ｐゴシック"/>
        <family val="3"/>
        <charset val="128"/>
      </rPr>
      <t>妻の年齢</t>
    </r>
    <r>
      <rPr>
        <sz val="14"/>
        <rFont val="ＭＳ Ｐゴシック"/>
        <family val="3"/>
        <charset val="128"/>
      </rPr>
      <t>）＋③中高齢寡婦加算金額</t>
    </r>
    <rPh sb="4" eb="5">
      <t>サイ</t>
    </rPh>
    <rPh sb="6" eb="7">
      <t>ツマ</t>
    </rPh>
    <rPh sb="8" eb="10">
      <t>ネンレイ</t>
    </rPh>
    <rPh sb="13" eb="16">
      <t>チュウコウレイ</t>
    </rPh>
    <rPh sb="16" eb="18">
      <t>カフ</t>
    </rPh>
    <rPh sb="18" eb="20">
      <t>カサン</t>
    </rPh>
    <rPh sb="20" eb="22">
      <t>キンガク</t>
    </rPh>
    <phoneticPr fontId="2"/>
  </si>
  <si>
    <r>
      <t>【遺族年金・妻の老齢年金計算シート】の作成方法
1.&lt;</t>
    </r>
    <r>
      <rPr>
        <sz val="12"/>
        <rFont val="HG創英角ｺﾞｼｯｸUB"/>
        <family val="3"/>
        <charset val="128"/>
      </rPr>
      <t>①記入シート&gt;</t>
    </r>
    <r>
      <rPr>
        <sz val="12"/>
        <color indexed="12"/>
        <rFont val="HG創英角ｺﾞｼｯｸUB"/>
        <family val="3"/>
        <charset val="128"/>
      </rPr>
      <t>に入力すると、この②のシート</t>
    </r>
    <r>
      <rPr>
        <sz val="12"/>
        <color indexed="42"/>
        <rFont val="HG創英角ｺﾞｼｯｸUB"/>
        <family val="3"/>
        <charset val="128"/>
      </rPr>
      <t>■</t>
    </r>
    <r>
      <rPr>
        <sz val="12"/>
        <color indexed="12"/>
        <rFont val="HG創英角ｺﾞｼｯｸUB"/>
        <family val="3"/>
        <charset val="128"/>
      </rPr>
      <t>に自動入力されます。
2.</t>
    </r>
    <r>
      <rPr>
        <sz val="12"/>
        <color indexed="13"/>
        <rFont val="HG創英角ｺﾞｼｯｸUB"/>
        <family val="3"/>
        <charset val="128"/>
      </rPr>
      <t>■</t>
    </r>
    <r>
      <rPr>
        <sz val="12"/>
        <color indexed="12"/>
        <rFont val="HG創英角ｺﾞｼｯｸUB"/>
        <family val="3"/>
        <charset val="128"/>
      </rPr>
      <t>の欄には自動計算された数字が表示されます。
3.（2）遺族厚生年金の</t>
    </r>
    <r>
      <rPr>
        <sz val="12"/>
        <color indexed="11"/>
        <rFont val="HG創英角ｺﾞｼｯｸUB"/>
        <family val="3"/>
        <charset val="128"/>
      </rPr>
      <t>■</t>
    </r>
    <r>
      <rPr>
        <sz val="12"/>
        <color indexed="12"/>
        <rFont val="HG創英角ｺﾞｼｯｸUB"/>
        <family val="3"/>
        <charset val="128"/>
      </rPr>
      <t>欄には、</t>
    </r>
    <r>
      <rPr>
        <sz val="12"/>
        <color indexed="10"/>
        <rFont val="HG創英角ｺﾞｼｯｸUB"/>
        <family val="3"/>
        <charset val="128"/>
      </rPr>
      <t>①②のいずれかの数字</t>
    </r>
    <r>
      <rPr>
        <sz val="12"/>
        <color indexed="12"/>
        <rFont val="HG創英角ｺﾞｼｯｸUB"/>
        <family val="3"/>
        <charset val="128"/>
      </rPr>
      <t xml:space="preserve">を入力して下さい。
4.遺族年金・妻の老齢年金の合計額が出ます。
</t>
    </r>
    <rPh sb="1" eb="3">
      <t>イゾク</t>
    </rPh>
    <rPh sb="3" eb="5">
      <t>ネンキン</t>
    </rPh>
    <rPh sb="6" eb="7">
      <t>ツマ</t>
    </rPh>
    <rPh sb="8" eb="10">
      <t>ロウレイ</t>
    </rPh>
    <rPh sb="10" eb="12">
      <t>ネンキン</t>
    </rPh>
    <rPh sb="12" eb="14">
      <t>ケイサン</t>
    </rPh>
    <rPh sb="19" eb="21">
      <t>サクセイ</t>
    </rPh>
    <rPh sb="21" eb="23">
      <t>ホウホウ</t>
    </rPh>
    <rPh sb="28" eb="30">
      <t>キニュウ</t>
    </rPh>
    <rPh sb="35" eb="37">
      <t>ニュウリョク</t>
    </rPh>
    <rPh sb="50" eb="52">
      <t>ジドウ</t>
    </rPh>
    <rPh sb="52" eb="54">
      <t>ニュウリョク</t>
    </rPh>
    <rPh sb="64" eb="65">
      <t>ラン</t>
    </rPh>
    <rPh sb="67" eb="69">
      <t>ジドウ</t>
    </rPh>
    <rPh sb="69" eb="71">
      <t>ケイサン</t>
    </rPh>
    <rPh sb="74" eb="76">
      <t>スウジ</t>
    </rPh>
    <rPh sb="77" eb="79">
      <t>ヒョウジ</t>
    </rPh>
    <rPh sb="117" eb="118">
      <t>クダ</t>
    </rPh>
    <rPh sb="124" eb="126">
      <t>イゾク</t>
    </rPh>
    <rPh sb="126" eb="128">
      <t>ネンキン</t>
    </rPh>
    <rPh sb="129" eb="130">
      <t>ツマ</t>
    </rPh>
    <rPh sb="131" eb="133">
      <t>ロウレイ</t>
    </rPh>
    <rPh sb="133" eb="135">
      <t>ネンキン</t>
    </rPh>
    <rPh sb="136" eb="139">
      <t>ゴウケイガク</t>
    </rPh>
    <rPh sb="140" eb="141">
      <t>デ</t>
    </rPh>
    <phoneticPr fontId="2"/>
  </si>
  <si>
    <t>これまでの年金加入期間（厚生年金保険）</t>
    <rPh sb="5" eb="7">
      <t>ネンキン</t>
    </rPh>
    <rPh sb="7" eb="9">
      <t>カニュウ</t>
    </rPh>
    <rPh sb="9" eb="11">
      <t>キカン</t>
    </rPh>
    <rPh sb="12" eb="14">
      <t>コウセイ</t>
    </rPh>
    <rPh sb="14" eb="16">
      <t>ネンキン</t>
    </rPh>
    <rPh sb="16" eb="18">
      <t>ホケン</t>
    </rPh>
    <phoneticPr fontId="2"/>
  </si>
  <si>
    <r>
      <t>586,300×（65歳－</t>
    </r>
    <r>
      <rPr>
        <b/>
        <u/>
        <sz val="14"/>
        <color indexed="57"/>
        <rFont val="ＭＳ Ｐゴシック"/>
        <family val="3"/>
        <charset val="128"/>
      </rPr>
      <t>妻の年齢</t>
    </r>
    <r>
      <rPr>
        <sz val="14"/>
        <rFont val="ＭＳ Ｐゴシック"/>
        <family val="3"/>
        <charset val="128"/>
      </rPr>
      <t>－</t>
    </r>
    <r>
      <rPr>
        <b/>
        <u/>
        <sz val="14"/>
        <color indexed="57"/>
        <rFont val="ＭＳ Ｐゴシック"/>
        <family val="3"/>
        <charset val="128"/>
      </rPr>
      <t>遺族基礎年金受給年数</t>
    </r>
    <r>
      <rPr>
        <sz val="14"/>
        <rFont val="ＭＳ Ｐゴシック"/>
        <family val="3"/>
        <charset val="128"/>
      </rPr>
      <t>）</t>
    </r>
    <rPh sb="11" eb="12">
      <t>サイ</t>
    </rPh>
    <rPh sb="13" eb="14">
      <t>ツマ</t>
    </rPh>
    <rPh sb="15" eb="17">
      <t>ネンレイ</t>
    </rPh>
    <rPh sb="18" eb="20">
      <t>イゾク</t>
    </rPh>
    <rPh sb="20" eb="22">
      <t>キソ</t>
    </rPh>
    <rPh sb="22" eb="24">
      <t>ネンキン</t>
    </rPh>
    <rPh sb="24" eb="26">
      <t>ジュキュウ</t>
    </rPh>
    <rPh sb="26" eb="28">
      <t>ネンスウ</t>
    </rPh>
    <phoneticPr fontId="2"/>
  </si>
  <si>
    <t>*4人目以降は1人につき75,000円加算</t>
    <rPh sb="2" eb="3">
      <t>ニン</t>
    </rPh>
    <rPh sb="3" eb="4">
      <t>メ</t>
    </rPh>
    <rPh sb="4" eb="6">
      <t>イコウ</t>
    </rPh>
    <rPh sb="7" eb="9">
      <t>ヒトリ</t>
    </rPh>
    <rPh sb="18" eb="19">
      <t>エン</t>
    </rPh>
    <rPh sb="19" eb="21">
      <t>カサン</t>
    </rPh>
    <phoneticPr fontId="2"/>
  </si>
  <si>
    <r>
      <t>子どもの必要な年間生活費</t>
    </r>
    <r>
      <rPr>
        <vertAlign val="superscript"/>
        <sz val="9"/>
        <color rgb="FFFF0000"/>
        <rFont val="ＭＳ Ｐゴシック"/>
        <family val="3"/>
        <charset val="128"/>
      </rPr>
      <t>＊</t>
    </r>
    <phoneticPr fontId="2"/>
  </si>
  <si>
    <r>
      <t>【死亡保険金の計算シート】の作成方法</t>
    </r>
    <r>
      <rPr>
        <sz val="12"/>
        <color indexed="12"/>
        <rFont val="HG創英角ｺﾞｼｯｸUB"/>
        <family val="3"/>
        <charset val="128"/>
      </rPr>
      <t xml:space="preserve">
1.</t>
    </r>
    <r>
      <rPr>
        <sz val="12"/>
        <rFont val="HG創英角ｺﾞｼｯｸUB"/>
        <family val="3"/>
        <charset val="128"/>
      </rPr>
      <t>&lt;①記入シート&gt;</t>
    </r>
    <r>
      <rPr>
        <sz val="12"/>
        <color indexed="12"/>
        <rFont val="HG創英角ｺﾞｼｯｸUB"/>
        <family val="3"/>
        <charset val="128"/>
      </rPr>
      <t>を入力する。①のシートに入力すると、②のシート</t>
    </r>
    <r>
      <rPr>
        <sz val="12"/>
        <color indexed="42"/>
        <rFont val="HG創英角ｺﾞｼｯｸUB"/>
        <family val="3"/>
        <charset val="128"/>
      </rPr>
      <t>■</t>
    </r>
    <r>
      <rPr>
        <sz val="12"/>
        <color indexed="12"/>
        <rFont val="HG創英角ｺﾞｼｯｸUB"/>
        <family val="3"/>
        <charset val="128"/>
      </rPr>
      <t>に自動入力されます。
2.</t>
    </r>
    <r>
      <rPr>
        <sz val="12"/>
        <rFont val="HG創英角ｺﾞｼｯｸUB"/>
        <family val="3"/>
        <charset val="128"/>
      </rPr>
      <t>&lt;②遺族年金・妻の老齢年金計算シート&gt;</t>
    </r>
    <r>
      <rPr>
        <sz val="12"/>
        <color indexed="12"/>
        <rFont val="HG創英角ｺﾞｼｯｸUB"/>
        <family val="3"/>
        <charset val="128"/>
      </rPr>
      <t>を入力</t>
    </r>
    <phoneticPr fontId="2"/>
  </si>
  <si>
    <t>老齢年金の種類と見込額（1年間の受取見込額）の
老齢厚生年金の金額</t>
    <rPh sb="0" eb="2">
      <t>ロウレイ</t>
    </rPh>
    <rPh sb="2" eb="4">
      <t>ネンキン</t>
    </rPh>
    <rPh sb="5" eb="7">
      <t>シュルイ</t>
    </rPh>
    <rPh sb="8" eb="10">
      <t>ミコミ</t>
    </rPh>
    <rPh sb="10" eb="11">
      <t>ガク</t>
    </rPh>
    <rPh sb="13" eb="15">
      <t>ネンカン</t>
    </rPh>
    <rPh sb="16" eb="17">
      <t>ウ</t>
    </rPh>
    <rPh sb="17" eb="18">
      <t>ト</t>
    </rPh>
    <rPh sb="18" eb="20">
      <t>ミコ</t>
    </rPh>
    <rPh sb="20" eb="21">
      <t>ガク</t>
    </rPh>
    <rPh sb="24" eb="26">
      <t>ロウレイ</t>
    </rPh>
    <rPh sb="26" eb="28">
      <t>コウセイ</t>
    </rPh>
    <rPh sb="28" eb="30">
      <t>ネンキン</t>
    </rPh>
    <rPh sb="31" eb="33">
      <t>キンガク</t>
    </rPh>
    <phoneticPr fontId="2"/>
  </si>
  <si>
    <r>
      <t xml:space="preserve">③死亡保険金の計算シート
</t>
    </r>
    <r>
      <rPr>
        <sz val="12"/>
        <rFont val="ＭＳ Ｐゴシック"/>
        <family val="3"/>
        <charset val="128"/>
      </rPr>
      <t>※2022年度の法令等の金額を参考にしています。</t>
    </r>
    <rPh sb="1" eb="2">
      <t>シ</t>
    </rPh>
    <rPh sb="2" eb="3">
      <t>ボウ</t>
    </rPh>
    <rPh sb="3" eb="4">
      <t>タモツ</t>
    </rPh>
    <rPh sb="4" eb="5">
      <t>ケン</t>
    </rPh>
    <rPh sb="5" eb="6">
      <t>カネ</t>
    </rPh>
    <rPh sb="7" eb="8">
      <t>ケイ</t>
    </rPh>
    <rPh sb="8" eb="9">
      <t>サン</t>
    </rPh>
    <rPh sb="18" eb="19">
      <t>ネン</t>
    </rPh>
    <rPh sb="19" eb="20">
      <t>ド</t>
    </rPh>
    <phoneticPr fontId="2"/>
  </si>
  <si>
    <r>
      <t xml:space="preserve">遺族年金・妻の老齢年金の計算シート
</t>
    </r>
    <r>
      <rPr>
        <sz val="12"/>
        <rFont val="ＭＳ Ｐゴシック"/>
        <family val="3"/>
        <charset val="128"/>
      </rPr>
      <t>※2022年度の法令等の金額を参考にしています。</t>
    </r>
    <rPh sb="0" eb="2">
      <t>イゾク</t>
    </rPh>
    <rPh sb="2" eb="4">
      <t>ネンキン</t>
    </rPh>
    <rPh sb="5" eb="6">
      <t>ツマ</t>
    </rPh>
    <rPh sb="7" eb="9">
      <t>ロウレイ</t>
    </rPh>
    <rPh sb="9" eb="11">
      <t>ネンキン</t>
    </rPh>
    <rPh sb="12" eb="13">
      <t>ケイ</t>
    </rPh>
    <rPh sb="13" eb="14">
      <t>サン</t>
    </rPh>
    <rPh sb="23" eb="24">
      <t>ネン</t>
    </rPh>
    <rPh sb="24" eb="25">
      <t>ド</t>
    </rPh>
    <rPh sb="26" eb="28">
      <t>ホウレイ</t>
    </rPh>
    <rPh sb="28" eb="29">
      <t>トウ</t>
    </rPh>
    <rPh sb="30" eb="32">
      <t>キンガク</t>
    </rPh>
    <rPh sb="33" eb="35">
      <t>サンコウ</t>
    </rPh>
    <phoneticPr fontId="2"/>
  </si>
  <si>
    <t>←③中高齢寡婦加算受給金額</t>
    <rPh sb="2" eb="5">
      <t>チュウコウレイ</t>
    </rPh>
    <rPh sb="5" eb="7">
      <t>カフ</t>
    </rPh>
    <rPh sb="7" eb="9">
      <t>カサン</t>
    </rPh>
    <rPh sb="9" eb="11">
      <t>ジュキュウ</t>
    </rPh>
    <rPh sb="11" eb="13">
      <t>キンガク</t>
    </rPh>
    <phoneticPr fontId="2"/>
  </si>
  <si>
    <r>
      <t xml:space="preserve">遺族年金・妻の老齢年金の計算シート
</t>
    </r>
    <r>
      <rPr>
        <sz val="12"/>
        <rFont val="ＭＳ ゴシック"/>
        <family val="3"/>
        <charset val="128"/>
      </rPr>
      <t>※2022年度の法令等の金額を参考にしています。</t>
    </r>
    <rPh sb="0" eb="2">
      <t>イゾク</t>
    </rPh>
    <rPh sb="2" eb="4">
      <t>ネンキン</t>
    </rPh>
    <rPh sb="5" eb="6">
      <t>ツマ</t>
    </rPh>
    <rPh sb="7" eb="9">
      <t>ロウレイ</t>
    </rPh>
    <rPh sb="9" eb="11">
      <t>ネンキン</t>
    </rPh>
    <rPh sb="12" eb="13">
      <t>ケイ</t>
    </rPh>
    <rPh sb="13" eb="14">
      <t>サン</t>
    </rPh>
    <rPh sb="23" eb="24">
      <t>ネン</t>
    </rPh>
    <rPh sb="24" eb="25">
      <t>ド</t>
    </rPh>
    <phoneticPr fontId="2"/>
  </si>
  <si>
    <r>
      <t>1,300,000円×（18歳－</t>
    </r>
    <r>
      <rPr>
        <b/>
        <u/>
        <sz val="14"/>
        <color indexed="57"/>
        <rFont val="ＭＳ Ｐゴシック"/>
        <family val="3"/>
        <charset val="128"/>
      </rPr>
      <t>上の子どもの年齢</t>
    </r>
    <r>
      <rPr>
        <sz val="14"/>
        <rFont val="ＭＳ Ｐゴシック"/>
        <family val="3"/>
        <charset val="128"/>
      </rPr>
      <t>）</t>
    </r>
    <rPh sb="9" eb="10">
      <t>エン</t>
    </rPh>
    <rPh sb="14" eb="15">
      <t>サイ</t>
    </rPh>
    <rPh sb="16" eb="17">
      <t>ウエ</t>
    </rPh>
    <rPh sb="18" eb="19">
      <t>コ</t>
    </rPh>
    <rPh sb="22" eb="24">
      <t>ネンレイ</t>
    </rPh>
    <phoneticPr fontId="2"/>
  </si>
  <si>
    <r>
      <t>1,225,400円×（18歳－</t>
    </r>
    <r>
      <rPr>
        <b/>
        <u/>
        <sz val="14"/>
        <color indexed="57"/>
        <rFont val="ＭＳ Ｐゴシック"/>
        <family val="3"/>
        <charset val="128"/>
      </rPr>
      <t>上の子どもの年齢</t>
    </r>
    <r>
      <rPr>
        <sz val="14"/>
        <rFont val="ＭＳ Ｐゴシック"/>
        <family val="3"/>
        <charset val="128"/>
      </rPr>
      <t>）</t>
    </r>
    <rPh sb="9" eb="10">
      <t>エン</t>
    </rPh>
    <rPh sb="14" eb="15">
      <t>サイ</t>
    </rPh>
    <rPh sb="16" eb="17">
      <t>ウエ</t>
    </rPh>
    <rPh sb="18" eb="19">
      <t>コ</t>
    </rPh>
    <rPh sb="22" eb="24">
      <t>ネンレイ</t>
    </rPh>
    <phoneticPr fontId="2"/>
  </si>
  <si>
    <r>
      <t>1,001,600円×（18歳－</t>
    </r>
    <r>
      <rPr>
        <b/>
        <u/>
        <sz val="14"/>
        <color indexed="57"/>
        <rFont val="ＭＳ Ｐゴシック"/>
        <family val="3"/>
        <charset val="128"/>
      </rPr>
      <t>上の子どもの年齢</t>
    </r>
    <r>
      <rPr>
        <sz val="14"/>
        <rFont val="ＭＳ Ｐゴシック"/>
        <family val="3"/>
        <charset val="128"/>
      </rPr>
      <t>）</t>
    </r>
    <rPh sb="9" eb="10">
      <t>エン</t>
    </rPh>
    <rPh sb="14" eb="15">
      <t>サイ</t>
    </rPh>
    <rPh sb="16" eb="17">
      <t>ウエ</t>
    </rPh>
    <rPh sb="18" eb="19">
      <t>コ</t>
    </rPh>
    <rPh sb="22" eb="24">
      <t>ネンレイ</t>
    </rPh>
    <phoneticPr fontId="2"/>
  </si>
  <si>
    <r>
      <t>◆</t>
    </r>
    <r>
      <rPr>
        <sz val="11"/>
        <color indexed="17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>に「1」を入力し、妻の年齢を</t>
    </r>
    <r>
      <rPr>
        <sz val="11"/>
        <color rgb="FFCCFFCC"/>
        <rFont val="HG創英角ｺﾞｼｯｸUB"/>
        <family val="3"/>
        <charset val="128"/>
      </rPr>
      <t>■</t>
    </r>
    <r>
      <rPr>
        <sz val="11"/>
        <rFont val="HG創英角ｺﾞｼｯｸUB"/>
        <family val="3"/>
        <charset val="128"/>
      </rPr>
      <t>に入力する</t>
    </r>
    <rPh sb="7" eb="9">
      <t>ニュウリョク</t>
    </rPh>
    <rPh sb="18" eb="20">
      <t>ニュウリョク</t>
    </rPh>
    <phoneticPr fontId="2"/>
  </si>
  <si>
    <r>
      <t>　　　　　　　　　　（90歳-65歳）</t>
    </r>
    <r>
      <rPr>
        <b/>
        <sz val="14"/>
        <rFont val="ＭＳ Ｐゴシック"/>
        <family val="3"/>
        <charset val="128"/>
      </rPr>
      <t xml:space="preserve">
777,800</t>
    </r>
    <r>
      <rPr>
        <sz val="14"/>
        <rFont val="ＭＳ Ｐゴシック"/>
        <family val="3"/>
        <charset val="128"/>
      </rPr>
      <t>円　×　25年</t>
    </r>
    <rPh sb="13" eb="14">
      <t>サイ</t>
    </rPh>
    <rPh sb="17" eb="18">
      <t>サイ</t>
    </rPh>
    <rPh sb="27" eb="28">
      <t>エン</t>
    </rPh>
    <rPh sb="33" eb="3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</si>
</sst>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0_);[Red]\(0\)"/>
    <numFmt numFmtId="178" formatCode="0_ "/>
  </numFmts>
  <fonts count="7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8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16"/>
      <name val="ＭＳ Ｐゴシック"/>
      <family val="3"/>
      <charset val="128"/>
    </font>
    <font>
      <b/>
      <u/>
      <sz val="14"/>
      <color indexed="57"/>
      <name val="ＭＳ Ｐゴシック"/>
      <family val="3"/>
      <charset val="128"/>
    </font>
    <font>
      <sz val="12"/>
      <name val="HG創英角ｺﾞｼｯｸUB"/>
      <family val="3"/>
      <charset val="128"/>
    </font>
    <font>
      <b/>
      <u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.5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HG創英角ｺﾞｼｯｸUB"/>
      <family val="3"/>
      <charset val="128"/>
    </font>
    <font>
      <sz val="12"/>
      <color indexed="42"/>
      <name val="HG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sz val="12"/>
      <color indexed="11"/>
      <name val="HG創英角ｺﾞｼｯｸUB"/>
      <family val="3"/>
      <charset val="128"/>
    </font>
    <font>
      <sz val="12"/>
      <color indexed="13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2"/>
      <color indexed="47"/>
      <name val="HG創英角ｺﾞｼｯｸUB"/>
      <family val="3"/>
      <charset val="128"/>
    </font>
    <font>
      <sz val="20"/>
      <color indexed="12"/>
      <name val="HG創英角ｺﾞｼｯｸUB"/>
      <family val="3"/>
      <charset val="128"/>
    </font>
    <font>
      <sz val="16"/>
      <color indexed="12"/>
      <name val="HG創英角ｺﾞｼｯｸUB"/>
      <family val="3"/>
      <charset val="128"/>
    </font>
    <font>
      <sz val="14"/>
      <color indexed="12"/>
      <name val="HG創英角ｺﾞｼｯｸUB"/>
      <family val="3"/>
      <charset val="128"/>
    </font>
    <font>
      <sz val="28"/>
      <color indexed="12"/>
      <name val="HG創英角ｺﾞｼｯｸUB"/>
      <family val="3"/>
      <charset val="128"/>
    </font>
    <font>
      <vertAlign val="superscript"/>
      <sz val="14"/>
      <color indexed="10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11"/>
      <color indexed="12"/>
      <name val="HG創英角ｺﾞｼｯｸUB"/>
      <family val="3"/>
      <charset val="128"/>
    </font>
    <font>
      <sz val="11"/>
      <color indexed="42"/>
      <name val="HG創英角ｺﾞｼｯｸUB"/>
      <family val="3"/>
      <charset val="128"/>
    </font>
    <font>
      <u/>
      <sz val="11"/>
      <color indexed="12"/>
      <name val="HG創英角ｺﾞｼｯｸUB"/>
      <family val="3"/>
      <charset val="128"/>
    </font>
    <font>
      <u/>
      <sz val="11"/>
      <color indexed="57"/>
      <name val="HG創英角ｺﾞｼｯｸUB"/>
      <family val="3"/>
      <charset val="128"/>
    </font>
    <font>
      <sz val="11"/>
      <color indexed="57"/>
      <name val="HG創英角ｺﾞｼｯｸUB"/>
      <family val="3"/>
      <charset val="128"/>
    </font>
    <font>
      <u/>
      <sz val="11"/>
      <color indexed="17"/>
      <name val="HG創英角ｺﾞｼｯｸUB"/>
      <family val="3"/>
      <charset val="128"/>
    </font>
    <font>
      <sz val="11"/>
      <color indexed="17"/>
      <name val="HG創英角ｺﾞｼｯｸUB"/>
      <family val="3"/>
      <charset val="128"/>
    </font>
    <font>
      <b/>
      <u/>
      <sz val="11"/>
      <color indexed="57"/>
      <name val="HG創英角ｺﾞｼｯｸUB"/>
      <family val="3"/>
      <charset val="128"/>
    </font>
    <font>
      <b/>
      <sz val="11"/>
      <name val="HG創英角ｺﾞｼｯｸUB"/>
      <family val="3"/>
      <charset val="128"/>
    </font>
    <font>
      <b/>
      <u/>
      <sz val="20"/>
      <name val="HG創英角ｺﾞｼｯｸUB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14"/>
      <color indexed="9"/>
      <name val="HG創英角ｺﾞｼｯｸUB"/>
      <family val="3"/>
      <charset val="128"/>
    </font>
    <font>
      <sz val="10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1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11"/>
      <color indexed="13"/>
      <name val="HG創英角ｺﾞｼｯｸUB"/>
      <family val="3"/>
      <charset val="128"/>
    </font>
    <font>
      <sz val="11"/>
      <color indexed="43"/>
      <name val="HG創英角ｺﾞｼｯｸUB"/>
      <family val="3"/>
      <charset val="128"/>
    </font>
    <font>
      <sz val="10"/>
      <color indexed="17"/>
      <name val="HG創英角ｺﾞｼｯｸUB"/>
      <family val="3"/>
      <charset val="128"/>
    </font>
    <font>
      <b/>
      <u/>
      <sz val="12"/>
      <name val="ＭＳ ゴシック"/>
      <family val="3"/>
      <charset val="128"/>
    </font>
    <font>
      <sz val="18"/>
      <name val="HG創英角ｺﾞｼｯｸUB"/>
      <family val="3"/>
      <charset val="128"/>
    </font>
    <font>
      <sz val="11"/>
      <color indexed="10"/>
      <name val="HG創英角ｺﾞｼｯｸUB"/>
      <family val="3"/>
      <charset val="128"/>
    </font>
    <font>
      <vertAlign val="superscript"/>
      <sz val="9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rgb="FFCCFFCC"/>
      <name val="HG創英角ｺﾞｼｯｸUB"/>
      <family val="3"/>
      <charset val="128"/>
    </font>
    <font>
      <sz val="12"/>
      <color rgb="FFCCFFCC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darkGray">
        <fgColor indexed="9"/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DashDot">
        <color indexed="17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Dot">
        <color indexed="17"/>
      </left>
      <right style="mediumDashDot">
        <color indexed="17"/>
      </right>
      <top style="mediumDashDot">
        <color indexed="17"/>
      </top>
      <bottom style="mediumDashDot">
        <color indexed="17"/>
      </bottom>
      <diagonal/>
    </border>
    <border>
      <left/>
      <right/>
      <top style="dotted">
        <color indexed="64"/>
      </top>
      <bottom/>
      <diagonal/>
    </border>
    <border>
      <left style="mediumDashDot">
        <color indexed="17"/>
      </left>
      <right style="mediumDashDot">
        <color indexed="17"/>
      </right>
      <top style="mediumDashDot">
        <color indexed="17"/>
      </top>
      <bottom/>
      <diagonal/>
    </border>
    <border>
      <left style="mediumDashDot">
        <color indexed="17"/>
      </left>
      <right style="mediumDashDot">
        <color indexed="17"/>
      </right>
      <top/>
      <bottom/>
      <diagonal/>
    </border>
    <border>
      <left style="mediumDashDot">
        <color indexed="17"/>
      </left>
      <right style="mediumDashDot">
        <color indexed="17"/>
      </right>
      <top/>
      <bottom style="mediumDashDot">
        <color indexed="17"/>
      </bottom>
      <diagonal/>
    </border>
    <border>
      <left style="mediumDashDot">
        <color indexed="17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58">
    <xf numFmtId="0" fontId="0" fillId="0" borderId="0" xfId="0"/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6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177" fontId="61" fillId="0" borderId="0" xfId="0" applyNumberFormat="1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 wrapText="1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35" fillId="0" borderId="21" xfId="0" applyFont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wrapText="1"/>
      <protection locked="0"/>
    </xf>
    <xf numFmtId="49" fontId="50" fillId="0" borderId="0" xfId="0" applyNumberFormat="1" applyFont="1" applyBorder="1" applyAlignment="1" applyProtection="1">
      <protection locked="0"/>
    </xf>
    <xf numFmtId="177" fontId="53" fillId="5" borderId="0" xfId="0" applyNumberFormat="1" applyFont="1" applyFill="1" applyBorder="1" applyAlignment="1" applyProtection="1">
      <alignment horizontal="center"/>
      <protection locked="0"/>
    </xf>
    <xf numFmtId="38" fontId="5" fillId="2" borderId="8" xfId="2" applyFont="1" applyFill="1" applyBorder="1" applyAlignment="1" applyProtection="1">
      <alignment horizontal="right"/>
      <protection locked="0"/>
    </xf>
    <xf numFmtId="38" fontId="5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protection locked="0"/>
    </xf>
    <xf numFmtId="0" fontId="35" fillId="0" borderId="0" xfId="0" applyFont="1" applyProtection="1">
      <protection locked="0"/>
    </xf>
    <xf numFmtId="177" fontId="54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Protection="1">
      <protection locked="0"/>
    </xf>
    <xf numFmtId="177" fontId="54" fillId="0" borderId="0" xfId="0" applyNumberFormat="1" applyFont="1" applyBorder="1" applyAlignment="1" applyProtection="1">
      <alignment horizontal="center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177" fontId="55" fillId="0" borderId="0" xfId="0" applyNumberFormat="1" applyFont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177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177" fontId="5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50" fillId="0" borderId="24" xfId="0" applyFont="1" applyBorder="1" applyAlignment="1" applyProtection="1">
      <alignment horizontal="right" vertical="top" wrapText="1"/>
      <protection locked="0"/>
    </xf>
    <xf numFmtId="0" fontId="50" fillId="0" borderId="0" xfId="0" applyFont="1" applyBorder="1" applyAlignment="1" applyProtection="1">
      <alignment horizontal="right" vertical="top" wrapText="1"/>
      <protection locked="0"/>
    </xf>
    <xf numFmtId="177" fontId="53" fillId="6" borderId="0" xfId="0" applyNumberFormat="1" applyFont="1" applyFill="1" applyBorder="1" applyAlignment="1" applyProtection="1">
      <alignment horizontal="center"/>
      <protection locked="0"/>
    </xf>
    <xf numFmtId="0" fontId="75" fillId="0" borderId="0" xfId="0" applyFont="1" applyProtection="1">
      <protection locked="0"/>
    </xf>
    <xf numFmtId="0" fontId="21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vertical="top" wrapText="1"/>
      <protection locked="0"/>
    </xf>
    <xf numFmtId="177" fontId="5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0" fillId="0" borderId="24" xfId="0" applyFont="1" applyBorder="1" applyAlignment="1" applyProtection="1">
      <alignment horizontal="right" wrapText="1"/>
      <protection locked="0"/>
    </xf>
    <xf numFmtId="0" fontId="50" fillId="0" borderId="0" xfId="0" applyFont="1" applyBorder="1" applyAlignment="1" applyProtection="1">
      <alignment horizontal="right" wrapText="1"/>
      <protection locked="0"/>
    </xf>
    <xf numFmtId="177" fontId="60" fillId="6" borderId="0" xfId="0" applyNumberFormat="1" applyFont="1" applyFill="1" applyBorder="1" applyAlignment="1" applyProtection="1">
      <alignment horizontal="center" wrapText="1"/>
      <protection locked="0"/>
    </xf>
    <xf numFmtId="0" fontId="75" fillId="0" borderId="0" xfId="0" applyFont="1" applyFill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35" fillId="0" borderId="16" xfId="0" applyFont="1" applyBorder="1" applyAlignment="1" applyProtection="1">
      <alignment vertical="center"/>
      <protection locked="0"/>
    </xf>
    <xf numFmtId="0" fontId="51" fillId="0" borderId="0" xfId="0" applyFont="1" applyBorder="1" applyProtection="1"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177" fontId="58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67" fillId="0" borderId="0" xfId="0" applyFont="1" applyFill="1" applyProtection="1"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/>
      <protection locked="0"/>
    </xf>
    <xf numFmtId="176" fontId="74" fillId="0" borderId="0" xfId="0" applyNumberFormat="1" applyFont="1" applyFill="1" applyAlignment="1" applyProtection="1">
      <alignment horizontal="right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177" fontId="53" fillId="0" borderId="0" xfId="0" applyNumberFormat="1" applyFont="1" applyFill="1" applyBorder="1" applyAlignment="1" applyProtection="1">
      <alignment horizontal="center"/>
      <protection locked="0"/>
    </xf>
    <xf numFmtId="38" fontId="5" fillId="0" borderId="20" xfId="2" applyFont="1" applyFill="1" applyBorder="1" applyAlignment="1" applyProtection="1">
      <alignment horizontal="right"/>
      <protection locked="0"/>
    </xf>
    <xf numFmtId="3" fontId="5" fillId="0" borderId="0" xfId="0" applyNumberFormat="1" applyFont="1" applyProtection="1">
      <protection locked="0"/>
    </xf>
    <xf numFmtId="49" fontId="5" fillId="0" borderId="0" xfId="0" applyNumberFormat="1" applyFont="1" applyProtection="1">
      <protection locked="0"/>
    </xf>
    <xf numFmtId="177" fontId="59" fillId="0" borderId="0" xfId="0" applyNumberFormat="1" applyFont="1" applyBorder="1" applyAlignment="1" applyProtection="1">
      <alignment horizontal="center"/>
      <protection locked="0"/>
    </xf>
    <xf numFmtId="177" fontId="59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38" fontId="5" fillId="4" borderId="0" xfId="0" applyNumberFormat="1" applyFont="1" applyFill="1" applyProtection="1"/>
    <xf numFmtId="38" fontId="5" fillId="10" borderId="0" xfId="0" applyNumberFormat="1" applyFont="1" applyFill="1" applyProtection="1"/>
    <xf numFmtId="0" fontId="5" fillId="10" borderId="0" xfId="0" applyFont="1" applyFill="1" applyProtection="1"/>
    <xf numFmtId="38" fontId="5" fillId="10" borderId="0" xfId="2" applyFont="1" applyFill="1" applyProtection="1"/>
    <xf numFmtId="38" fontId="5" fillId="0" borderId="0" xfId="0" applyNumberFormat="1" applyFont="1" applyProtection="1"/>
    <xf numFmtId="38" fontId="7" fillId="0" borderId="0" xfId="0" applyNumberFormat="1" applyFont="1" applyProtection="1"/>
    <xf numFmtId="38" fontId="3" fillId="11" borderId="0" xfId="2" applyFont="1" applyFill="1" applyProtection="1"/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49" fontId="10" fillId="0" borderId="0" xfId="0" applyNumberFormat="1" applyFont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0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38" fontId="11" fillId="0" borderId="0" xfId="0" applyNumberFormat="1" applyFont="1" applyFill="1" applyBorder="1" applyAlignment="1" applyProtection="1">
      <alignment horizontal="right"/>
      <protection locked="0"/>
    </xf>
    <xf numFmtId="0" fontId="16" fillId="3" borderId="6" xfId="0" applyFont="1" applyFill="1" applyBorder="1" applyAlignment="1" applyProtection="1">
      <alignment horizontal="left" vertical="center"/>
      <protection locked="0"/>
    </xf>
    <xf numFmtId="0" fontId="16" fillId="0" borderId="9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62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5" fillId="0" borderId="6" xfId="0" applyFont="1" applyBorder="1" applyProtection="1">
      <protection locked="0"/>
    </xf>
    <xf numFmtId="0" fontId="14" fillId="0" borderId="6" xfId="0" applyFont="1" applyBorder="1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62" fillId="0" borderId="0" xfId="0" applyFont="1" applyBorder="1" applyAlignment="1" applyProtection="1">
      <alignment horizontal="center" wrapText="1"/>
      <protection locked="0"/>
    </xf>
    <xf numFmtId="0" fontId="13" fillId="0" borderId="4" xfId="0" applyFont="1" applyBorder="1" applyProtection="1"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Protection="1">
      <protection locked="0"/>
    </xf>
    <xf numFmtId="0" fontId="21" fillId="0" borderId="6" xfId="0" applyFont="1" applyFill="1" applyBorder="1" applyAlignment="1" applyProtection="1">
      <alignment horizontal="right"/>
      <protection locked="0"/>
    </xf>
    <xf numFmtId="0" fontId="14" fillId="0" borderId="5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4" fillId="0" borderId="6" xfId="0" applyFont="1" applyBorder="1" applyAlignment="1" applyProtection="1">
      <alignment horizontal="right"/>
      <protection locked="0"/>
    </xf>
    <xf numFmtId="0" fontId="14" fillId="0" borderId="7" xfId="0" applyFont="1" applyBorder="1" applyProtection="1">
      <protection locked="0"/>
    </xf>
    <xf numFmtId="0" fontId="8" fillId="0" borderId="0" xfId="0" applyFont="1" applyProtection="1">
      <protection locked="0"/>
    </xf>
    <xf numFmtId="0" fontId="23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7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38" fontId="16" fillId="7" borderId="17" xfId="2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4" fillId="3" borderId="3" xfId="0" applyFont="1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1" applyAlignment="1" applyProtection="1">
      <protection locked="0"/>
    </xf>
    <xf numFmtId="178" fontId="3" fillId="0" borderId="0" xfId="0" applyNumberFormat="1" applyFont="1" applyProtection="1">
      <protection locked="0"/>
    </xf>
    <xf numFmtId="38" fontId="14" fillId="2" borderId="8" xfId="2" applyFont="1" applyFill="1" applyBorder="1" applyAlignment="1" applyProtection="1">
      <alignment horizontal="right"/>
    </xf>
    <xf numFmtId="38" fontId="11" fillId="4" borderId="14" xfId="0" applyNumberFormat="1" applyFont="1" applyFill="1" applyBorder="1" applyAlignment="1" applyProtection="1">
      <alignment horizontal="right"/>
    </xf>
    <xf numFmtId="38" fontId="14" fillId="2" borderId="14" xfId="2" applyFont="1" applyFill="1" applyBorder="1" applyAlignment="1" applyProtection="1">
      <alignment wrapText="1"/>
    </xf>
    <xf numFmtId="38" fontId="14" fillId="2" borderId="14" xfId="2" applyFont="1" applyFill="1" applyBorder="1" applyAlignment="1" applyProtection="1">
      <alignment horizontal="right"/>
    </xf>
    <xf numFmtId="38" fontId="14" fillId="2" borderId="14" xfId="2" applyFont="1" applyFill="1" applyBorder="1" applyAlignment="1" applyProtection="1">
      <alignment horizontal="right" wrapText="1"/>
    </xf>
    <xf numFmtId="38" fontId="11" fillId="4" borderId="14" xfId="2" applyFont="1" applyFill="1" applyBorder="1" applyAlignment="1" applyProtection="1">
      <alignment horizontal="right"/>
    </xf>
    <xf numFmtId="3" fontId="11" fillId="4" borderId="14" xfId="0" applyNumberFormat="1" applyFont="1" applyFill="1" applyBorder="1" applyAlignment="1" applyProtection="1">
      <alignment horizontal="right"/>
    </xf>
    <xf numFmtId="38" fontId="15" fillId="3" borderId="14" xfId="2" applyFont="1" applyFill="1" applyBorder="1" applyProtection="1"/>
    <xf numFmtId="0" fontId="69" fillId="0" borderId="0" xfId="0" applyFont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0" fontId="16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4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64" fillId="0" borderId="19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right" vertical="center"/>
      <protection locked="0"/>
    </xf>
    <xf numFmtId="0" fontId="64" fillId="0" borderId="0" xfId="0" applyFont="1" applyAlignment="1" applyProtection="1">
      <alignment wrapText="1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3" fillId="3" borderId="15" xfId="0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  <protection locked="0"/>
    </xf>
    <xf numFmtId="3" fontId="3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26" fillId="0" borderId="0" xfId="0" applyFont="1" applyBorder="1" applyProtection="1">
      <protection locked="0"/>
    </xf>
    <xf numFmtId="0" fontId="21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63" fillId="0" borderId="21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63" fillId="0" borderId="22" xfId="0" applyFont="1" applyBorder="1" applyAlignment="1" applyProtection="1">
      <alignment horizontal="left" vertical="center" wrapText="1"/>
      <protection locked="0"/>
    </xf>
    <xf numFmtId="6" fontId="4" fillId="0" borderId="10" xfId="3" applyFont="1" applyBorder="1" applyAlignment="1" applyProtection="1">
      <alignment horizontal="right" vertical="center"/>
      <protection locked="0"/>
    </xf>
    <xf numFmtId="0" fontId="63" fillId="0" borderId="23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38" fontId="7" fillId="3" borderId="15" xfId="2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6" fillId="0" borderId="21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6" fillId="0" borderId="22" xfId="0" applyFont="1" applyBorder="1" applyAlignment="1" applyProtection="1">
      <alignment horizontal="left" wrapText="1"/>
      <protection locked="0"/>
    </xf>
    <xf numFmtId="0" fontId="66" fillId="0" borderId="23" xfId="0" applyFont="1" applyBorder="1" applyAlignment="1" applyProtection="1">
      <alignment horizontal="left" wrapText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38" fontId="7" fillId="8" borderId="15" xfId="2" applyFont="1" applyFill="1" applyBorder="1" applyAlignment="1" applyProtection="1">
      <alignment horizontal="right" vertical="center"/>
    </xf>
    <xf numFmtId="0" fontId="7" fillId="8" borderId="15" xfId="0" applyFont="1" applyFill="1" applyBorder="1" applyAlignment="1" applyProtection="1">
      <alignment horizontal="right" vertical="center"/>
    </xf>
    <xf numFmtId="38" fontId="7" fillId="9" borderId="15" xfId="2" applyFont="1" applyFill="1" applyBorder="1" applyAlignment="1" applyProtection="1">
      <alignment vertical="center"/>
    </xf>
    <xf numFmtId="38" fontId="7" fillId="7" borderId="15" xfId="2" applyFont="1" applyFill="1" applyBorder="1" applyAlignment="1" applyProtection="1">
      <alignment vertical="center"/>
    </xf>
    <xf numFmtId="0" fontId="7" fillId="8" borderId="15" xfId="0" applyFont="1" applyFill="1" applyBorder="1" applyAlignment="1" applyProtection="1">
      <alignment vertical="center"/>
    </xf>
    <xf numFmtId="38" fontId="7" fillId="4" borderId="15" xfId="0" applyNumberFormat="1" applyFont="1" applyFill="1" applyBorder="1" applyAlignment="1" applyProtection="1">
      <alignment vertical="center"/>
    </xf>
    <xf numFmtId="38" fontId="21" fillId="9" borderId="18" xfId="2" applyFont="1" applyFill="1" applyBorder="1" applyAlignment="1" applyProtection="1">
      <alignment vertical="center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FF99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123824</xdr:colOff>
      <xdr:row>0</xdr:row>
      <xdr:rowOff>142874</xdr:rowOff>
    </xdr:from>
    <xdr:to>
      <xdr:col>19</xdr:col>
      <xdr:colOff>1002427</xdr:colOff>
      <xdr:row>34</xdr:row>
      <xdr:rowOff>104774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49" y="142874"/>
          <a:ext cx="7231778" cy="894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K34"/>
  <sheetViews>
    <sheetView topLeftCell="A5" zoomScaleNormal="100" zoomScaleSheetLayoutView="100" workbookViewId="0">
      <selection activeCell="K3" sqref="K3"/>
    </sheetView>
  </sheetViews>
  <sheetFormatPr defaultColWidth="9" defaultRowHeight="14" x14ac:dyDescent="0.2"/>
  <cols>
    <col min="1" max="1" width="26.26953125" style="3" customWidth="1"/>
    <col min="2" max="2" width="15.7265625" style="3" customWidth="1"/>
    <col min="3" max="3" width="40.08984375" style="3" customWidth="1"/>
    <col min="4" max="4" width="5.08984375" style="74" customWidth="1"/>
    <col min="5" max="5" width="12.6328125" style="54" customWidth="1"/>
    <col min="6" max="6" width="17.7265625" style="3" customWidth="1"/>
    <col min="7" max="7" width="9" style="3" customWidth="1"/>
    <col min="8" max="8" width="12.7265625" style="3" customWidth="1"/>
    <col min="9" max="9" width="18.6328125" style="4" hidden="1" customWidth="1"/>
    <col min="10" max="10" width="2.6328125" style="5" customWidth="1"/>
    <col min="11" max="11" width="9" style="4"/>
    <col min="12" max="12" width="12.7265625" style="3" bestFit="1" customWidth="1"/>
    <col min="13" max="13" width="9" style="3"/>
    <col min="14" max="14" width="2.90625" style="3" customWidth="1"/>
    <col min="15" max="15" width="5.453125" style="3" customWidth="1"/>
    <col min="16" max="16" width="2.6328125" style="3" customWidth="1"/>
    <col min="17" max="16384" width="9" style="3"/>
  </cols>
  <sheetData>
    <row r="1" spans="1:11" ht="66" customHeight="1" x14ac:dyDescent="0.2">
      <c r="A1" s="1" t="s">
        <v>100</v>
      </c>
      <c r="B1" s="2"/>
      <c r="C1" s="2"/>
      <c r="D1" s="2"/>
      <c r="E1" s="2"/>
      <c r="K1" s="6"/>
    </row>
    <row r="2" spans="1:11" ht="90" customHeight="1" x14ac:dyDescent="0.3">
      <c r="A2" s="7" t="s">
        <v>55</v>
      </c>
      <c r="B2" s="7"/>
      <c r="C2" s="7"/>
      <c r="D2" s="8"/>
      <c r="E2" s="9"/>
    </row>
    <row r="3" spans="1:11" s="13" customFormat="1" ht="45" customHeight="1" thickBot="1" x14ac:dyDescent="0.3">
      <c r="A3" s="10" t="s">
        <v>56</v>
      </c>
      <c r="B3" s="11" t="s">
        <v>87</v>
      </c>
      <c r="C3" s="12"/>
      <c r="D3" s="12"/>
      <c r="E3" s="12"/>
      <c r="G3" s="14" t="s">
        <v>61</v>
      </c>
      <c r="I3" s="4"/>
      <c r="J3" s="5"/>
    </row>
    <row r="4" spans="1:11" s="13" customFormat="1" ht="30" customHeight="1" x14ac:dyDescent="0.3">
      <c r="A4" s="15" t="s">
        <v>76</v>
      </c>
      <c r="B4" s="16" t="s">
        <v>57</v>
      </c>
      <c r="C4" s="17" t="s">
        <v>66</v>
      </c>
      <c r="D4" s="18"/>
      <c r="E4" s="19"/>
      <c r="F4" s="20">
        <v>1300000</v>
      </c>
      <c r="G4" s="76">
        <f>D4*18-E4</f>
        <v>0</v>
      </c>
      <c r="H4" s="77">
        <f>D4*F4*G4</f>
        <v>0</v>
      </c>
      <c r="I4" s="21" t="s">
        <v>62</v>
      </c>
      <c r="J4" s="5" t="s">
        <v>75</v>
      </c>
    </row>
    <row r="5" spans="1:11" s="13" customFormat="1" ht="30" customHeight="1" x14ac:dyDescent="0.2">
      <c r="A5" s="22"/>
      <c r="B5" s="23"/>
      <c r="C5" s="24"/>
      <c r="D5" s="25"/>
      <c r="E5" s="26"/>
      <c r="I5" s="21"/>
      <c r="J5" s="5"/>
    </row>
    <row r="6" spans="1:11" s="13" customFormat="1" ht="30" customHeight="1" x14ac:dyDescent="0.3">
      <c r="A6" s="22"/>
      <c r="B6" s="16" t="s">
        <v>58</v>
      </c>
      <c r="C6" s="17" t="s">
        <v>67</v>
      </c>
      <c r="D6" s="18"/>
      <c r="E6" s="19"/>
      <c r="F6" s="20">
        <v>1225400</v>
      </c>
      <c r="G6" s="76">
        <f>D6*18-E6-G4</f>
        <v>0</v>
      </c>
      <c r="H6" s="77">
        <f>D6*F6*G6</f>
        <v>0</v>
      </c>
      <c r="I6" s="21" t="s">
        <v>63</v>
      </c>
      <c r="J6" s="5" t="s">
        <v>75</v>
      </c>
    </row>
    <row r="7" spans="1:11" s="13" customFormat="1" ht="30" customHeight="1" x14ac:dyDescent="0.2">
      <c r="A7" s="22"/>
      <c r="B7" s="23"/>
      <c r="C7" s="27"/>
      <c r="D7" s="28"/>
      <c r="E7" s="26"/>
      <c r="I7" s="21"/>
      <c r="J7" s="5"/>
    </row>
    <row r="8" spans="1:11" s="13" customFormat="1" ht="30" customHeight="1" x14ac:dyDescent="0.3">
      <c r="A8" s="22"/>
      <c r="B8" s="16" t="s">
        <v>59</v>
      </c>
      <c r="C8" s="17" t="s">
        <v>47</v>
      </c>
      <c r="D8" s="18"/>
      <c r="E8" s="19"/>
      <c r="F8" s="20">
        <v>1001600</v>
      </c>
      <c r="G8" s="76">
        <f>D8*18-E8-G4-G6</f>
        <v>0</v>
      </c>
      <c r="H8" s="77">
        <f>D8*F8*G8</f>
        <v>0</v>
      </c>
      <c r="I8" s="21" t="s">
        <v>64</v>
      </c>
      <c r="J8" s="5" t="s">
        <v>75</v>
      </c>
    </row>
    <row r="9" spans="1:11" s="13" customFormat="1" ht="41.25" customHeight="1" thickBot="1" x14ac:dyDescent="0.35">
      <c r="A9" s="29"/>
      <c r="B9" s="24"/>
      <c r="C9" s="24" t="s">
        <v>77</v>
      </c>
      <c r="D9" s="30"/>
      <c r="E9" s="31"/>
      <c r="G9" s="76">
        <f>G4+G6+G8</f>
        <v>0</v>
      </c>
      <c r="H9" s="32" t="s">
        <v>60</v>
      </c>
      <c r="I9" s="21"/>
      <c r="J9" s="5"/>
    </row>
    <row r="10" spans="1:11" s="13" customFormat="1" ht="29.25" customHeight="1" thickBot="1" x14ac:dyDescent="0.3">
      <c r="A10" s="27"/>
      <c r="B10" s="33" t="s">
        <v>2</v>
      </c>
      <c r="C10" s="33"/>
      <c r="D10" s="34"/>
      <c r="E10" s="26"/>
      <c r="I10" s="4"/>
      <c r="J10" s="5"/>
    </row>
    <row r="11" spans="1:11" s="13" customFormat="1" ht="30" customHeight="1" x14ac:dyDescent="0.3">
      <c r="A11" s="35" t="s">
        <v>68</v>
      </c>
      <c r="B11" s="36" t="s">
        <v>79</v>
      </c>
      <c r="C11" s="27"/>
      <c r="D11" s="37"/>
      <c r="E11" s="38"/>
      <c r="I11" s="4"/>
      <c r="J11" s="5"/>
    </row>
    <row r="12" spans="1:11" s="13" customFormat="1" ht="30.75" customHeight="1" x14ac:dyDescent="0.3">
      <c r="A12" s="39"/>
      <c r="B12" s="40" t="s">
        <v>98</v>
      </c>
      <c r="C12" s="41"/>
      <c r="D12" s="42"/>
      <c r="E12" s="19"/>
      <c r="F12" s="43">
        <v>3</v>
      </c>
      <c r="G12" s="43">
        <v>4</v>
      </c>
      <c r="H12" s="78">
        <f>D12*E12*F12/G12</f>
        <v>0</v>
      </c>
      <c r="I12" s="44" t="s">
        <v>81</v>
      </c>
      <c r="J12" s="5" t="s">
        <v>75</v>
      </c>
    </row>
    <row r="13" spans="1:11" s="13" customFormat="1" ht="32.25" customHeight="1" x14ac:dyDescent="0.2">
      <c r="A13" s="39"/>
      <c r="B13" s="45"/>
      <c r="C13" s="46"/>
      <c r="D13" s="47"/>
      <c r="E13" s="48"/>
      <c r="I13" s="4"/>
      <c r="J13" s="5"/>
    </row>
    <row r="14" spans="1:11" s="13" customFormat="1" ht="30" customHeight="1" x14ac:dyDescent="0.3">
      <c r="A14" s="39"/>
      <c r="B14" s="36" t="s">
        <v>7</v>
      </c>
      <c r="C14" s="27"/>
      <c r="D14" s="37"/>
      <c r="E14" s="49"/>
      <c r="I14" s="4"/>
      <c r="J14" s="5"/>
    </row>
    <row r="15" spans="1:11" s="13" customFormat="1" ht="24.75" customHeight="1" x14ac:dyDescent="0.25">
      <c r="A15" s="39"/>
      <c r="B15" s="50" t="s">
        <v>86</v>
      </c>
      <c r="C15" s="51"/>
      <c r="D15" s="52"/>
      <c r="E15" s="19"/>
      <c r="F15" s="13">
        <v>300</v>
      </c>
      <c r="G15" s="53">
        <v>3</v>
      </c>
      <c r="H15" s="53">
        <v>4</v>
      </c>
      <c r="I15" s="4"/>
      <c r="J15" s="5" t="s">
        <v>75</v>
      </c>
    </row>
    <row r="16" spans="1:11" s="13" customFormat="1" ht="24.75" customHeight="1" thickBot="1" x14ac:dyDescent="0.3">
      <c r="A16" s="39"/>
      <c r="B16" s="50" t="s">
        <v>93</v>
      </c>
      <c r="C16" s="51"/>
      <c r="D16" s="52"/>
      <c r="E16" s="19"/>
      <c r="F16" s="5" t="s">
        <v>74</v>
      </c>
      <c r="G16" s="54"/>
      <c r="H16" s="79" t="e">
        <f>D15*E15/E16*F15*G15/H15</f>
        <v>#DIV/0!</v>
      </c>
      <c r="I16" s="21" t="s">
        <v>80</v>
      </c>
      <c r="J16" s="5" t="s">
        <v>75</v>
      </c>
    </row>
    <row r="17" spans="1:10" s="13" customFormat="1" ht="24.75" customHeight="1" thickBot="1" x14ac:dyDescent="0.3">
      <c r="A17" s="55"/>
      <c r="B17" s="56"/>
      <c r="C17" s="57"/>
      <c r="D17" s="58"/>
      <c r="E17" s="49"/>
      <c r="J17" s="5"/>
    </row>
    <row r="18" spans="1:10" s="62" customFormat="1" ht="21" x14ac:dyDescent="0.3">
      <c r="A18" s="15" t="s">
        <v>106</v>
      </c>
      <c r="B18" s="59" t="s">
        <v>8</v>
      </c>
      <c r="C18" s="59"/>
      <c r="D18" s="37"/>
      <c r="E18" s="38"/>
      <c r="F18" s="60" t="s">
        <v>65</v>
      </c>
      <c r="G18" s="61"/>
      <c r="I18" s="4"/>
      <c r="J18" s="63"/>
    </row>
    <row r="19" spans="1:10" s="13" customFormat="1" ht="30" customHeight="1" thickBot="1" x14ac:dyDescent="0.35">
      <c r="A19" s="29"/>
      <c r="B19" s="64"/>
      <c r="C19" s="65" t="s">
        <v>14</v>
      </c>
      <c r="D19" s="42"/>
      <c r="E19" s="19"/>
      <c r="F19" s="80">
        <f>D19*(65-E19-G9)</f>
        <v>0</v>
      </c>
      <c r="G19" s="20"/>
      <c r="H19" s="66"/>
      <c r="I19" s="4"/>
      <c r="J19" s="5" t="s">
        <v>85</v>
      </c>
    </row>
    <row r="20" spans="1:10" s="13" customFormat="1" ht="31.5" customHeight="1" x14ac:dyDescent="0.3">
      <c r="A20" s="67"/>
      <c r="B20" s="64"/>
      <c r="C20" s="68"/>
      <c r="D20" s="69"/>
      <c r="E20" s="70"/>
      <c r="F20" s="71">
        <v>583400</v>
      </c>
      <c r="G20" s="72"/>
      <c r="H20" s="79">
        <f>F20*F19</f>
        <v>0</v>
      </c>
      <c r="I20" s="44" t="s">
        <v>101</v>
      </c>
      <c r="J20" s="5"/>
    </row>
    <row r="21" spans="1:10" s="13" customFormat="1" ht="31.5" customHeight="1" x14ac:dyDescent="0.2">
      <c r="A21" s="67"/>
      <c r="B21" s="27"/>
      <c r="C21" s="27"/>
      <c r="D21" s="73"/>
      <c r="E21" s="26"/>
      <c r="F21" s="14" t="s">
        <v>83</v>
      </c>
      <c r="G21" s="81">
        <f>90-E19</f>
        <v>90</v>
      </c>
      <c r="H21" s="82">
        <f>②遺族年金・妻の老齢年金計算シート!B25*①記入シート!G21+①記入シート!H20</f>
        <v>0</v>
      </c>
      <c r="I21" s="44" t="s">
        <v>82</v>
      </c>
      <c r="J21" s="5"/>
    </row>
    <row r="22" spans="1:10" s="13" customFormat="1" ht="13.5" customHeight="1" x14ac:dyDescent="0.2">
      <c r="A22" s="67"/>
      <c r="B22" s="27"/>
      <c r="C22" s="27"/>
      <c r="D22" s="73"/>
      <c r="E22" s="49"/>
      <c r="F22" s="3"/>
      <c r="G22" s="20"/>
      <c r="H22" s="3"/>
      <c r="I22" s="4"/>
      <c r="J22" s="5"/>
    </row>
    <row r="23" spans="1:10" ht="15" customHeight="1" x14ac:dyDescent="0.2">
      <c r="A23" s="27"/>
    </row>
    <row r="24" spans="1:10" s="13" customFormat="1" ht="24.75" customHeight="1" x14ac:dyDescent="0.25">
      <c r="A24" s="27"/>
      <c r="B24" s="33"/>
      <c r="C24" s="33"/>
      <c r="D24" s="74"/>
      <c r="E24" s="54"/>
      <c r="F24" s="3"/>
      <c r="G24" s="3"/>
      <c r="H24" s="3"/>
      <c r="I24" s="4"/>
      <c r="J24" s="5"/>
    </row>
    <row r="25" spans="1:10" s="13" customFormat="1" ht="24.75" customHeight="1" x14ac:dyDescent="0.2">
      <c r="A25" s="27"/>
      <c r="B25" s="3"/>
      <c r="C25" s="3"/>
      <c r="D25" s="74"/>
      <c r="E25" s="54"/>
      <c r="F25" s="3"/>
      <c r="G25" s="3"/>
      <c r="H25" s="3"/>
      <c r="I25" s="4"/>
      <c r="J25" s="5"/>
    </row>
    <row r="26" spans="1:10" x14ac:dyDescent="0.2">
      <c r="A26" s="75"/>
    </row>
    <row r="27" spans="1:10" x14ac:dyDescent="0.2">
      <c r="A27" s="75"/>
    </row>
    <row r="28" spans="1:10" x14ac:dyDescent="0.2">
      <c r="A28" s="75"/>
    </row>
    <row r="29" spans="1:10" x14ac:dyDescent="0.2">
      <c r="A29" s="75"/>
    </row>
    <row r="30" spans="1:10" x14ac:dyDescent="0.2">
      <c r="A30" s="75"/>
    </row>
    <row r="31" spans="1:10" x14ac:dyDescent="0.2">
      <c r="A31" s="75"/>
    </row>
    <row r="32" spans="1:10" x14ac:dyDescent="0.2">
      <c r="A32" s="75"/>
    </row>
    <row r="33" spans="1:1" x14ac:dyDescent="0.2">
      <c r="A33" s="75"/>
    </row>
    <row r="34" spans="1:1" x14ac:dyDescent="0.2">
      <c r="A34" s="75"/>
    </row>
  </sheetData>
  <mergeCells count="13">
    <mergeCell ref="A1:E1"/>
    <mergeCell ref="B18:C18"/>
    <mergeCell ref="A2:C2"/>
    <mergeCell ref="B10:C10"/>
    <mergeCell ref="B24:C24"/>
    <mergeCell ref="B12:C12"/>
    <mergeCell ref="F18:G18"/>
    <mergeCell ref="A4:A9"/>
    <mergeCell ref="B3:E3"/>
    <mergeCell ref="B15:C15"/>
    <mergeCell ref="B16:C16"/>
    <mergeCell ref="A11:A16"/>
    <mergeCell ref="A18:A19"/>
  </mergeCells>
  <phoneticPr fontId="2"/>
  <printOptions horizontalCentered="1" verticalCentered="1"/>
  <pageMargins left="0.27559055118110237" right="0.31496062992125984" top="0.39370078740157483" bottom="0.39370078740157483" header="0" footer="0"/>
  <pageSetup paperSize="9" scale="70" orientation="portrait" horizontalDpi="4294967295" verticalDpi="98" r:id="rId1"/>
  <headerFooter alignWithMargins="0">
    <oddFooter>&amp;R©NPOhoujinWco.FPnokai2022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  <pageSetUpPr fitToPage="1"/>
  </sheetPr>
  <dimension ref="A1:J40"/>
  <sheetViews>
    <sheetView zoomScale="90" zoomScaleNormal="90" zoomScaleSheetLayoutView="100" workbookViewId="0">
      <selection activeCell="G10" sqref="G10"/>
    </sheetView>
  </sheetViews>
  <sheetFormatPr defaultColWidth="9" defaultRowHeight="12.5" x14ac:dyDescent="0.2"/>
  <cols>
    <col min="1" max="1" width="8" style="3" customWidth="1"/>
    <col min="2" max="2" width="19.26953125" style="3" customWidth="1"/>
    <col min="3" max="3" width="61.08984375" style="3" customWidth="1"/>
    <col min="4" max="4" width="4.7265625" style="3" bestFit="1" customWidth="1"/>
    <col min="5" max="5" width="21.26953125" style="146" customWidth="1"/>
    <col min="6" max="7" width="21.26953125" style="3" customWidth="1"/>
    <col min="8" max="8" width="4.453125" style="3" customWidth="1"/>
    <col min="9" max="9" width="17.7265625" style="3" customWidth="1"/>
    <col min="10" max="11" width="9" style="3"/>
    <col min="12" max="12" width="12.7265625" style="3" bestFit="1" customWidth="1"/>
    <col min="13" max="13" width="9" style="3"/>
    <col min="14" max="14" width="2.90625" style="3" customWidth="1"/>
    <col min="15" max="15" width="5.453125" style="3" customWidth="1"/>
    <col min="16" max="16" width="2.6328125" style="3" customWidth="1"/>
    <col min="17" max="16384" width="9" style="3"/>
  </cols>
  <sheetData>
    <row r="1" spans="1:7" ht="45.75" customHeight="1" x14ac:dyDescent="0.3">
      <c r="A1" s="83" t="s">
        <v>102</v>
      </c>
      <c r="B1" s="84"/>
      <c r="C1" s="84"/>
      <c r="D1" s="85"/>
      <c r="E1" s="85"/>
      <c r="F1" s="86"/>
      <c r="G1" s="86"/>
    </row>
    <row r="2" spans="1:7" ht="91.5" customHeight="1" x14ac:dyDescent="0.3">
      <c r="A2" s="87" t="s">
        <v>92</v>
      </c>
      <c r="B2" s="87"/>
      <c r="C2" s="87"/>
      <c r="D2" s="86"/>
      <c r="E2" s="88"/>
      <c r="F2" s="86"/>
      <c r="G2" s="86"/>
    </row>
    <row r="3" spans="1:7" s="13" customFormat="1" ht="21" x14ac:dyDescent="0.3">
      <c r="A3" s="89" t="s">
        <v>1</v>
      </c>
      <c r="B3" s="89"/>
      <c r="C3" s="89"/>
      <c r="D3" s="90"/>
      <c r="E3" s="91"/>
      <c r="F3" s="92"/>
      <c r="G3" s="92"/>
    </row>
    <row r="4" spans="1:7" s="13" customFormat="1" ht="33" customHeight="1" x14ac:dyDescent="0.3">
      <c r="A4" s="93" t="s">
        <v>95</v>
      </c>
      <c r="B4" s="94"/>
      <c r="C4" s="94"/>
      <c r="D4" s="95"/>
      <c r="E4" s="91"/>
      <c r="F4" s="92"/>
      <c r="G4" s="92"/>
    </row>
    <row r="5" spans="1:7" s="13" customFormat="1" ht="30" customHeight="1" x14ac:dyDescent="0.3">
      <c r="A5" s="96" t="s">
        <v>3</v>
      </c>
      <c r="B5" s="96"/>
      <c r="C5" s="97" t="s">
        <v>103</v>
      </c>
      <c r="D5" s="90" t="s">
        <v>0</v>
      </c>
      <c r="E5" s="165">
        <f>①記入シート!H4</f>
        <v>0</v>
      </c>
      <c r="F5" s="92"/>
      <c r="G5" s="98"/>
    </row>
    <row r="6" spans="1:7" s="13" customFormat="1" ht="30" customHeight="1" x14ac:dyDescent="0.3">
      <c r="A6" s="99"/>
      <c r="B6" s="100"/>
      <c r="C6" s="101"/>
      <c r="D6" s="90"/>
      <c r="E6" s="91"/>
      <c r="F6" s="92"/>
      <c r="G6" s="102"/>
    </row>
    <row r="7" spans="1:7" s="13" customFormat="1" ht="30" customHeight="1" x14ac:dyDescent="0.3">
      <c r="A7" s="96" t="s">
        <v>4</v>
      </c>
      <c r="B7" s="96"/>
      <c r="C7" s="97" t="s">
        <v>104</v>
      </c>
      <c r="D7" s="90" t="s">
        <v>0</v>
      </c>
      <c r="E7" s="165">
        <f>①記入シート!H6</f>
        <v>0</v>
      </c>
      <c r="F7" s="92"/>
      <c r="G7" s="98"/>
    </row>
    <row r="8" spans="1:7" s="13" customFormat="1" ht="30" customHeight="1" x14ac:dyDescent="0.3">
      <c r="A8" s="99"/>
      <c r="B8" s="99"/>
      <c r="C8" s="103"/>
      <c r="D8" s="90"/>
      <c r="E8" s="91"/>
      <c r="F8" s="92"/>
      <c r="G8" s="102"/>
    </row>
    <row r="9" spans="1:7" s="13" customFormat="1" ht="30" customHeight="1" x14ac:dyDescent="0.3">
      <c r="A9" s="96" t="s">
        <v>5</v>
      </c>
      <c r="B9" s="96"/>
      <c r="C9" s="97" t="s">
        <v>105</v>
      </c>
      <c r="D9" s="90" t="s">
        <v>0</v>
      </c>
      <c r="E9" s="165">
        <f>①記入シート!H8</f>
        <v>0</v>
      </c>
      <c r="F9" s="92"/>
      <c r="G9" s="98"/>
    </row>
    <row r="10" spans="1:7" s="13" customFormat="1" ht="34.5" customHeight="1" thickBot="1" x14ac:dyDescent="0.35">
      <c r="A10" s="104"/>
      <c r="B10" s="104"/>
      <c r="C10" s="104"/>
      <c r="D10" s="105" t="s">
        <v>10</v>
      </c>
      <c r="E10" s="105"/>
      <c r="F10" s="92"/>
      <c r="G10" s="92"/>
    </row>
    <row r="11" spans="1:7" s="13" customFormat="1" ht="37.5" customHeight="1" thickBot="1" x14ac:dyDescent="0.35">
      <c r="A11" s="104"/>
      <c r="B11" s="104"/>
      <c r="C11" s="106"/>
      <c r="D11" s="90"/>
      <c r="E11" s="166">
        <f>E5+E7+E9</f>
        <v>0</v>
      </c>
      <c r="F11" s="92"/>
      <c r="G11" s="92"/>
    </row>
    <row r="12" spans="1:7" s="13" customFormat="1" ht="19.5" customHeight="1" x14ac:dyDescent="0.3">
      <c r="A12" s="104"/>
      <c r="B12" s="104"/>
      <c r="C12" s="106"/>
      <c r="D12" s="90"/>
      <c r="E12" s="107"/>
      <c r="F12" s="92"/>
      <c r="G12" s="92"/>
    </row>
    <row r="13" spans="1:7" s="13" customFormat="1" ht="21" customHeight="1" thickBot="1" x14ac:dyDescent="0.35">
      <c r="A13" s="108" t="s">
        <v>2</v>
      </c>
      <c r="B13" s="108"/>
      <c r="C13" s="108"/>
      <c r="D13" s="90"/>
      <c r="E13" s="91"/>
      <c r="F13" s="92"/>
      <c r="G13" s="92"/>
    </row>
    <row r="14" spans="1:7" s="13" customFormat="1" ht="30" customHeight="1" thickBot="1" x14ac:dyDescent="0.35">
      <c r="A14" s="109" t="s">
        <v>79</v>
      </c>
      <c r="B14" s="110"/>
      <c r="C14" s="111"/>
      <c r="D14" s="112"/>
      <c r="E14" s="113" t="s">
        <v>6</v>
      </c>
      <c r="F14" s="114"/>
      <c r="G14" s="115"/>
    </row>
    <row r="15" spans="1:7" s="13" customFormat="1" ht="24.75" customHeight="1" thickBot="1" x14ac:dyDescent="0.35">
      <c r="A15" s="116"/>
      <c r="B15" s="117" t="s">
        <v>44</v>
      </c>
      <c r="C15" s="117"/>
      <c r="D15" s="118" t="s">
        <v>0</v>
      </c>
      <c r="E15" s="167">
        <f>①記入シート!H12</f>
        <v>0</v>
      </c>
      <c r="F15" s="92"/>
      <c r="G15" s="118"/>
    </row>
    <row r="16" spans="1:7" s="13" customFormat="1" ht="32.25" customHeight="1" thickBot="1" x14ac:dyDescent="0.35">
      <c r="A16" s="119"/>
      <c r="B16" s="120"/>
      <c r="C16" s="121"/>
      <c r="D16" s="122"/>
      <c r="E16" s="122"/>
      <c r="F16" s="123"/>
      <c r="G16" s="124"/>
    </row>
    <row r="17" spans="1:10" s="13" customFormat="1" ht="30" customHeight="1" thickBot="1" x14ac:dyDescent="0.35">
      <c r="A17" s="109" t="s">
        <v>7</v>
      </c>
      <c r="B17" s="110"/>
      <c r="C17" s="111"/>
      <c r="D17" s="112"/>
      <c r="E17" s="125" t="s">
        <v>88</v>
      </c>
      <c r="F17" s="114"/>
      <c r="G17" s="115"/>
    </row>
    <row r="18" spans="1:10" s="13" customFormat="1" ht="31.5" customHeight="1" thickBot="1" x14ac:dyDescent="0.35">
      <c r="A18" s="126"/>
      <c r="B18" s="127" t="s">
        <v>45</v>
      </c>
      <c r="C18" s="127"/>
      <c r="D18" s="90" t="s">
        <v>0</v>
      </c>
      <c r="E18" s="168" t="e">
        <f>①記入シート!H16</f>
        <v>#DIV/0!</v>
      </c>
      <c r="F18" s="92"/>
      <c r="G18" s="118"/>
    </row>
    <row r="19" spans="1:10" s="13" customFormat="1" ht="15.75" customHeight="1" thickBot="1" x14ac:dyDescent="0.35">
      <c r="A19" s="126"/>
      <c r="B19" s="128"/>
      <c r="C19" s="129" t="s">
        <v>73</v>
      </c>
      <c r="D19" s="129"/>
      <c r="E19" s="129"/>
      <c r="F19" s="92"/>
      <c r="G19" s="118"/>
    </row>
    <row r="20" spans="1:10" s="13" customFormat="1" ht="15" customHeight="1" thickBot="1" x14ac:dyDescent="0.35">
      <c r="A20" s="130"/>
      <c r="B20" s="131"/>
      <c r="C20" s="132"/>
      <c r="D20" s="131"/>
      <c r="E20" s="133"/>
      <c r="F20" s="131"/>
      <c r="G20" s="134"/>
      <c r="J20" s="135"/>
    </row>
    <row r="21" spans="1:10" s="13" customFormat="1" ht="30" customHeight="1" thickBot="1" x14ac:dyDescent="0.35">
      <c r="A21" s="109" t="s">
        <v>8</v>
      </c>
      <c r="B21" s="110"/>
      <c r="C21" s="112"/>
      <c r="D21" s="112"/>
      <c r="E21" s="136" t="s">
        <v>89</v>
      </c>
      <c r="F21" s="114"/>
      <c r="G21" s="115"/>
    </row>
    <row r="22" spans="1:10" s="13" customFormat="1" ht="24.75" customHeight="1" thickBot="1" x14ac:dyDescent="0.35">
      <c r="A22" s="116"/>
      <c r="B22" s="137" t="s">
        <v>94</v>
      </c>
      <c r="C22" s="137"/>
      <c r="D22" s="90" t="s">
        <v>0</v>
      </c>
      <c r="E22" s="169">
        <f>①記入シート!H20</f>
        <v>0</v>
      </c>
      <c r="F22" s="92"/>
      <c r="G22" s="118"/>
    </row>
    <row r="23" spans="1:10" ht="15" customHeight="1" thickBot="1" x14ac:dyDescent="0.25">
      <c r="A23" s="138"/>
      <c r="B23" s="139"/>
      <c r="C23" s="139"/>
      <c r="D23" s="139"/>
      <c r="E23" s="140"/>
      <c r="F23" s="139"/>
      <c r="G23" s="141"/>
    </row>
    <row r="24" spans="1:10" ht="27" customHeight="1" thickBot="1" x14ac:dyDescent="0.25">
      <c r="A24" s="75"/>
      <c r="B24" s="142" t="s">
        <v>90</v>
      </c>
      <c r="C24" s="75"/>
      <c r="D24" s="143" t="s">
        <v>9</v>
      </c>
      <c r="E24" s="143"/>
      <c r="F24" s="75"/>
      <c r="G24" s="75"/>
    </row>
    <row r="25" spans="1:10" ht="26.25" customHeight="1" thickBot="1" x14ac:dyDescent="0.35">
      <c r="A25" s="144"/>
      <c r="B25" s="145"/>
      <c r="C25" s="101" t="s">
        <v>91</v>
      </c>
      <c r="D25" s="90" t="s">
        <v>0</v>
      </c>
      <c r="E25" s="170">
        <f>①記入シート!H21</f>
        <v>0</v>
      </c>
    </row>
    <row r="26" spans="1:10" ht="15" customHeight="1" x14ac:dyDescent="0.2">
      <c r="I26" s="147"/>
    </row>
    <row r="27" spans="1:10" s="13" customFormat="1" ht="21" customHeight="1" thickBot="1" x14ac:dyDescent="0.35">
      <c r="A27" s="148" t="s">
        <v>11</v>
      </c>
      <c r="B27" s="148"/>
      <c r="C27" s="148"/>
      <c r="D27" s="90"/>
      <c r="E27" s="91"/>
      <c r="F27" s="92"/>
      <c r="G27" s="92"/>
    </row>
    <row r="28" spans="1:10" s="48" customFormat="1" ht="21" customHeight="1" thickBot="1" x14ac:dyDescent="0.35">
      <c r="A28" s="149"/>
      <c r="B28" s="150"/>
      <c r="C28" s="150"/>
      <c r="D28" s="143" t="s">
        <v>11</v>
      </c>
      <c r="E28" s="143"/>
      <c r="F28" s="114"/>
      <c r="G28" s="115"/>
    </row>
    <row r="29" spans="1:10" s="13" customFormat="1" ht="34" thickBot="1" x14ac:dyDescent="0.35">
      <c r="A29" s="151"/>
      <c r="B29" s="152"/>
      <c r="C29" s="153" t="s">
        <v>107</v>
      </c>
      <c r="D29" s="90" t="s">
        <v>0</v>
      </c>
      <c r="E29" s="171">
        <f>777800*25</f>
        <v>19445000</v>
      </c>
      <c r="F29" s="92"/>
      <c r="G29" s="118"/>
    </row>
    <row r="30" spans="1:10" s="13" customFormat="1" ht="24.75" customHeight="1" thickBot="1" x14ac:dyDescent="0.35">
      <c r="A30" s="154"/>
      <c r="B30" s="155"/>
      <c r="C30" s="156" t="s">
        <v>46</v>
      </c>
      <c r="D30" s="122"/>
      <c r="E30" s="122"/>
      <c r="F30" s="123"/>
      <c r="G30" s="124"/>
    </row>
    <row r="31" spans="1:10" s="13" customFormat="1" ht="24.75" customHeight="1" thickBot="1" x14ac:dyDescent="0.35">
      <c r="A31" s="157"/>
      <c r="B31" s="157"/>
      <c r="C31" s="158"/>
      <c r="D31" s="48"/>
      <c r="E31" s="159" t="s">
        <v>13</v>
      </c>
      <c r="F31" s="92"/>
      <c r="G31" s="92"/>
    </row>
    <row r="32" spans="1:10" s="13" customFormat="1" ht="41.25" customHeight="1" thickBot="1" x14ac:dyDescent="0.35">
      <c r="A32" s="148" t="s">
        <v>12</v>
      </c>
      <c r="B32" s="148"/>
      <c r="C32" s="148"/>
      <c r="D32" s="160" t="s">
        <v>0</v>
      </c>
      <c r="E32" s="172">
        <f>E11+E25+E29</f>
        <v>19445000</v>
      </c>
      <c r="F32" s="92"/>
      <c r="G32" s="92"/>
    </row>
    <row r="33" spans="1:7" s="13" customFormat="1" ht="24.75" customHeight="1" x14ac:dyDescent="0.3">
      <c r="A33" s="157"/>
      <c r="B33" s="157"/>
      <c r="C33" s="158"/>
      <c r="D33" s="48"/>
      <c r="E33" s="48"/>
      <c r="F33" s="92"/>
      <c r="G33" s="92"/>
    </row>
    <row r="34" spans="1:7" s="13" customFormat="1" ht="24.75" customHeight="1" x14ac:dyDescent="0.3">
      <c r="A34" s="157"/>
      <c r="B34" s="157"/>
      <c r="C34" s="158"/>
      <c r="D34" s="48"/>
      <c r="E34" s="48"/>
      <c r="F34" s="92"/>
      <c r="G34" s="92"/>
    </row>
    <row r="35" spans="1:7" ht="21" customHeight="1" x14ac:dyDescent="0.3">
      <c r="A35" s="161" t="s">
        <v>84</v>
      </c>
      <c r="B35" s="161"/>
      <c r="C35" s="162"/>
      <c r="D35" s="162"/>
      <c r="E35" s="162"/>
      <c r="F35" s="162"/>
      <c r="G35" s="162"/>
    </row>
    <row r="37" spans="1:7" ht="40.5" customHeight="1" x14ac:dyDescent="0.2">
      <c r="C37" s="163"/>
    </row>
    <row r="40" spans="1:7" x14ac:dyDescent="0.2">
      <c r="G40" s="164"/>
    </row>
  </sheetData>
  <mergeCells count="21">
    <mergeCell ref="A2:C2"/>
    <mergeCell ref="A1:C1"/>
    <mergeCell ref="A3:C3"/>
    <mergeCell ref="A4:C4"/>
    <mergeCell ref="A21:B21"/>
    <mergeCell ref="A5:B5"/>
    <mergeCell ref="A7:B7"/>
    <mergeCell ref="A9:B9"/>
    <mergeCell ref="D10:E10"/>
    <mergeCell ref="D24:E24"/>
    <mergeCell ref="A35:G35"/>
    <mergeCell ref="A13:C13"/>
    <mergeCell ref="A32:C32"/>
    <mergeCell ref="D28:E28"/>
    <mergeCell ref="A27:C27"/>
    <mergeCell ref="B18:C18"/>
    <mergeCell ref="B22:C22"/>
    <mergeCell ref="A14:B14"/>
    <mergeCell ref="A17:B17"/>
    <mergeCell ref="B15:C15"/>
    <mergeCell ref="C19:E19"/>
  </mergeCells>
  <phoneticPr fontId="2"/>
  <printOptions horizontalCentered="1" verticalCentered="1"/>
  <pageMargins left="0.35433070866141736" right="0.31496062992125984" top="0.19685039370078741" bottom="0.19685039370078741" header="0" footer="0"/>
  <pageSetup paperSize="9" scale="63" orientation="portrait" horizontalDpi="4294967295" verticalDpi="98" r:id="rId1"/>
  <headerFooter alignWithMargins="0">
    <oddFooter>&amp;R©NPOhoujinWco.FPnokai2022</oddFooter>
  </headerFooter>
  <colBreaks count="1" manualBreakCount="1">
    <brk id="7" max="40" man="1"/>
  </colBreaks>
  <ignoredErrors>
    <ignoredError sqref="E32 E1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7"/>
  <sheetViews>
    <sheetView tabSelected="1" topLeftCell="A28" zoomScaleNormal="100" zoomScaleSheetLayoutView="115" workbookViewId="0">
      <selection activeCell="M45" sqref="M45"/>
    </sheetView>
  </sheetViews>
  <sheetFormatPr defaultColWidth="9" defaultRowHeight="12.5" x14ac:dyDescent="0.2"/>
  <cols>
    <col min="1" max="1" width="18.08984375" style="3" customWidth="1"/>
    <col min="2" max="2" width="22.36328125" style="3" customWidth="1"/>
    <col min="3" max="3" width="10.6328125" style="3" customWidth="1"/>
    <col min="4" max="4" width="3.6328125" style="3" customWidth="1"/>
    <col min="5" max="5" width="6" style="3" customWidth="1"/>
    <col min="6" max="6" width="13.90625" style="3" bestFit="1" customWidth="1"/>
    <col min="7" max="7" width="3.08984375" style="3" bestFit="1" customWidth="1"/>
    <col min="8" max="8" width="3.26953125" style="3" bestFit="1" customWidth="1"/>
    <col min="9" max="9" width="10.90625" style="21" customWidth="1"/>
    <col min="10" max="10" width="4.7265625" style="3" bestFit="1" customWidth="1"/>
    <col min="11" max="11" width="6.36328125" style="3" customWidth="1"/>
    <col min="12" max="19" width="9.6328125" style="3" customWidth="1"/>
    <col min="20" max="20" width="20.7265625" style="3" customWidth="1"/>
    <col min="21" max="24" width="9.6328125" style="3" customWidth="1"/>
    <col min="25" max="16384" width="9" style="3"/>
  </cols>
  <sheetData>
    <row r="1" spans="1:14" ht="44.25" customHeight="1" x14ac:dyDescent="0.3">
      <c r="A1" s="173" t="s">
        <v>99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75"/>
      <c r="M1" s="175"/>
      <c r="N1" s="175"/>
    </row>
    <row r="2" spans="1:14" ht="48" customHeight="1" x14ac:dyDescent="0.2">
      <c r="A2" s="176" t="s">
        <v>97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  <c r="L2" s="178"/>
      <c r="M2" s="179"/>
      <c r="N2" s="179"/>
    </row>
    <row r="3" spans="1:14" ht="33.75" customHeight="1" x14ac:dyDescent="0.2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  <c r="M3" s="179"/>
      <c r="N3" s="179"/>
    </row>
    <row r="4" spans="1:14" ht="36" customHeight="1" x14ac:dyDescent="0.2">
      <c r="A4" s="182" t="s">
        <v>70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  <c r="L4" s="178"/>
      <c r="M4" s="179"/>
      <c r="N4" s="179"/>
    </row>
    <row r="5" spans="1:14" ht="9.75" customHeight="1" x14ac:dyDescent="0.2">
      <c r="A5" s="184"/>
      <c r="I5" s="185"/>
      <c r="J5" s="186"/>
      <c r="K5" s="179"/>
      <c r="L5" s="179"/>
      <c r="M5" s="179"/>
      <c r="N5" s="179"/>
    </row>
    <row r="6" spans="1:14" ht="16.5" x14ac:dyDescent="0.25">
      <c r="A6" s="184"/>
      <c r="B6" s="187" t="s">
        <v>50</v>
      </c>
      <c r="C6" s="187"/>
      <c r="D6" s="188"/>
      <c r="E6" s="189" t="s">
        <v>53</v>
      </c>
      <c r="F6" s="190"/>
      <c r="G6" s="190"/>
      <c r="H6" s="190"/>
      <c r="I6" s="190"/>
      <c r="J6" s="190"/>
      <c r="K6" s="191"/>
      <c r="L6" s="191"/>
      <c r="M6" s="191"/>
      <c r="N6" s="191"/>
    </row>
    <row r="7" spans="1:14" ht="20" thickBot="1" x14ac:dyDescent="0.3">
      <c r="A7" s="184"/>
      <c r="C7" s="21" t="s">
        <v>52</v>
      </c>
      <c r="D7" s="21"/>
      <c r="F7" s="21" t="s">
        <v>78</v>
      </c>
      <c r="G7" s="21"/>
      <c r="I7" s="192"/>
      <c r="J7" s="193"/>
      <c r="K7" s="95"/>
      <c r="L7" s="95"/>
      <c r="M7" s="95"/>
      <c r="N7" s="95"/>
    </row>
    <row r="8" spans="1:14" ht="25.5" customHeight="1" thickBot="1" x14ac:dyDescent="0.25">
      <c r="A8" s="194" t="s">
        <v>48</v>
      </c>
      <c r="B8" s="195" t="s">
        <v>15</v>
      </c>
      <c r="C8" s="196"/>
      <c r="D8" s="197" t="s">
        <v>16</v>
      </c>
      <c r="E8" s="198" t="s">
        <v>41</v>
      </c>
      <c r="F8" s="199"/>
      <c r="G8" s="197" t="s">
        <v>17</v>
      </c>
      <c r="H8" s="198" t="s">
        <v>0</v>
      </c>
      <c r="I8" s="251">
        <f>C8*F8</f>
        <v>0</v>
      </c>
      <c r="J8" s="197" t="s">
        <v>16</v>
      </c>
      <c r="K8" s="95"/>
      <c r="L8" s="95"/>
      <c r="M8" s="95"/>
      <c r="N8" s="95"/>
    </row>
    <row r="9" spans="1:14" ht="21" customHeight="1" thickBot="1" x14ac:dyDescent="0.25">
      <c r="A9" s="200"/>
      <c r="B9" s="44"/>
      <c r="C9" s="44" t="s">
        <v>96</v>
      </c>
      <c r="D9" s="44"/>
      <c r="E9" s="44"/>
      <c r="F9" s="201" t="s">
        <v>18</v>
      </c>
      <c r="G9" s="201"/>
      <c r="I9" s="192"/>
      <c r="J9" s="193"/>
      <c r="K9" s="202"/>
      <c r="L9" s="202"/>
      <c r="M9" s="202"/>
      <c r="N9" s="202"/>
    </row>
    <row r="10" spans="1:14" ht="25.5" customHeight="1" thickBot="1" x14ac:dyDescent="0.25">
      <c r="A10" s="194" t="s">
        <v>49</v>
      </c>
      <c r="B10" s="195" t="s">
        <v>19</v>
      </c>
      <c r="C10" s="203"/>
      <c r="D10" s="197" t="s">
        <v>16</v>
      </c>
      <c r="E10" s="198" t="s">
        <v>41</v>
      </c>
      <c r="F10" s="199"/>
      <c r="G10" s="197" t="s">
        <v>17</v>
      </c>
      <c r="H10" s="198" t="s">
        <v>0</v>
      </c>
      <c r="I10" s="251">
        <f>C10*F10</f>
        <v>0</v>
      </c>
      <c r="J10" s="197" t="s">
        <v>16</v>
      </c>
      <c r="K10" s="202"/>
      <c r="L10" s="202"/>
      <c r="M10" s="202"/>
      <c r="N10" s="202"/>
    </row>
    <row r="11" spans="1:14" ht="9.75" customHeight="1" x14ac:dyDescent="0.2">
      <c r="A11" s="184"/>
      <c r="B11" s="204"/>
      <c r="C11" s="205"/>
      <c r="D11" s="205"/>
      <c r="E11" s="198"/>
      <c r="F11" s="206"/>
      <c r="G11" s="206"/>
      <c r="H11" s="207"/>
      <c r="I11" s="208"/>
      <c r="J11" s="75"/>
      <c r="K11" s="202"/>
      <c r="L11" s="202"/>
      <c r="M11" s="202"/>
      <c r="N11" s="202"/>
    </row>
    <row r="12" spans="1:14" ht="13" x14ac:dyDescent="0.2">
      <c r="A12" s="184"/>
      <c r="B12" s="209" t="s">
        <v>20</v>
      </c>
      <c r="D12" s="210"/>
      <c r="E12" s="21" t="s">
        <v>21</v>
      </c>
      <c r="H12" s="75"/>
      <c r="I12" s="192"/>
      <c r="J12" s="193"/>
      <c r="K12" s="202"/>
      <c r="L12" s="202"/>
      <c r="M12" s="202"/>
      <c r="N12" s="202"/>
    </row>
    <row r="13" spans="1:14" ht="25" customHeight="1" x14ac:dyDescent="0.2">
      <c r="A13" s="184"/>
      <c r="B13" s="211"/>
      <c r="C13" s="212" t="s">
        <v>22</v>
      </c>
      <c r="D13" s="213"/>
      <c r="E13" s="213"/>
      <c r="F13" s="213"/>
      <c r="G13" s="213"/>
      <c r="H13" s="198" t="s">
        <v>0</v>
      </c>
      <c r="I13" s="214"/>
      <c r="J13" s="197" t="s">
        <v>16</v>
      </c>
      <c r="K13" s="202"/>
      <c r="L13" s="202"/>
      <c r="M13" s="202"/>
      <c r="N13" s="202"/>
    </row>
    <row r="14" spans="1:14" ht="6" customHeight="1" x14ac:dyDescent="0.2">
      <c r="A14" s="184"/>
      <c r="B14" s="207"/>
      <c r="C14" s="212"/>
      <c r="D14" s="212"/>
      <c r="E14" s="207"/>
      <c r="F14" s="207"/>
      <c r="G14" s="207"/>
      <c r="H14" s="207"/>
      <c r="I14" s="208"/>
      <c r="J14" s="75"/>
      <c r="K14" s="179"/>
      <c r="L14" s="179"/>
      <c r="M14" s="179"/>
      <c r="N14" s="179"/>
    </row>
    <row r="15" spans="1:14" ht="25" customHeight="1" x14ac:dyDescent="0.2">
      <c r="A15" s="184"/>
      <c r="B15" s="211"/>
      <c r="C15" s="212" t="s">
        <v>22</v>
      </c>
      <c r="D15" s="213"/>
      <c r="E15" s="213"/>
      <c r="F15" s="213"/>
      <c r="G15" s="213"/>
      <c r="H15" s="198" t="s">
        <v>0</v>
      </c>
      <c r="I15" s="214"/>
      <c r="J15" s="197" t="s">
        <v>16</v>
      </c>
      <c r="K15" s="191"/>
      <c r="L15" s="191"/>
      <c r="M15" s="191"/>
      <c r="N15" s="191"/>
    </row>
    <row r="16" spans="1:14" ht="6" customHeight="1" x14ac:dyDescent="0.2">
      <c r="A16" s="184"/>
      <c r="B16" s="207"/>
      <c r="C16" s="212"/>
      <c r="D16" s="212"/>
      <c r="E16" s="207"/>
      <c r="F16" s="207"/>
      <c r="G16" s="207"/>
      <c r="H16" s="207"/>
      <c r="I16" s="208"/>
      <c r="J16" s="193"/>
      <c r="K16" s="179"/>
      <c r="L16" s="179"/>
      <c r="M16" s="179"/>
      <c r="N16" s="179"/>
    </row>
    <row r="17" spans="1:23" ht="25" customHeight="1" x14ac:dyDescent="0.2">
      <c r="A17" s="184"/>
      <c r="B17" s="211"/>
      <c r="C17" s="212" t="s">
        <v>22</v>
      </c>
      <c r="D17" s="213"/>
      <c r="E17" s="213"/>
      <c r="F17" s="213"/>
      <c r="G17" s="213"/>
      <c r="H17" s="198" t="s">
        <v>0</v>
      </c>
      <c r="I17" s="214"/>
      <c r="J17" s="197" t="s">
        <v>16</v>
      </c>
      <c r="K17" s="215"/>
      <c r="L17" s="216"/>
      <c r="M17" s="179"/>
      <c r="N17" s="179"/>
    </row>
    <row r="18" spans="1:23" ht="7.5" customHeight="1" x14ac:dyDescent="0.2">
      <c r="A18" s="184"/>
      <c r="B18" s="207"/>
      <c r="C18" s="212"/>
      <c r="D18" s="212"/>
      <c r="E18" s="207"/>
      <c r="F18" s="207"/>
      <c r="G18" s="207"/>
      <c r="H18" s="207"/>
      <c r="I18" s="208"/>
      <c r="J18" s="217"/>
      <c r="K18" s="100"/>
      <c r="L18" s="100"/>
      <c r="M18" s="100"/>
      <c r="N18" s="100"/>
    </row>
    <row r="19" spans="1:23" ht="25" customHeight="1" x14ac:dyDescent="0.2">
      <c r="A19" s="184"/>
      <c r="B19" s="195" t="s">
        <v>23</v>
      </c>
      <c r="C19" s="203"/>
      <c r="D19" s="197" t="s">
        <v>16</v>
      </c>
      <c r="E19" s="198" t="s">
        <v>41</v>
      </c>
      <c r="F19" s="199"/>
      <c r="G19" s="197" t="s">
        <v>24</v>
      </c>
      <c r="H19" s="198" t="s">
        <v>0</v>
      </c>
      <c r="I19" s="252">
        <f>C19*F19</f>
        <v>0</v>
      </c>
      <c r="J19" s="197" t="s">
        <v>16</v>
      </c>
      <c r="K19" s="215"/>
      <c r="L19" s="215"/>
      <c r="M19" s="215"/>
      <c r="N19" s="215"/>
    </row>
    <row r="20" spans="1:23" ht="16.5" customHeight="1" x14ac:dyDescent="0.2">
      <c r="A20" s="184"/>
      <c r="B20" s="4"/>
      <c r="E20" s="21" t="s">
        <v>25</v>
      </c>
      <c r="H20" s="75"/>
      <c r="I20" s="192"/>
      <c r="J20" s="217"/>
      <c r="K20" s="215"/>
      <c r="L20" s="215"/>
      <c r="M20" s="179"/>
      <c r="N20" s="179"/>
    </row>
    <row r="21" spans="1:23" ht="25" customHeight="1" x14ac:dyDescent="0.2">
      <c r="A21" s="184"/>
      <c r="B21" s="195" t="s">
        <v>26</v>
      </c>
      <c r="C21" s="203"/>
      <c r="D21" s="197" t="s">
        <v>16</v>
      </c>
      <c r="E21" s="198" t="s">
        <v>41</v>
      </c>
      <c r="F21" s="199"/>
      <c r="G21" s="197" t="s">
        <v>17</v>
      </c>
      <c r="H21" s="198" t="s">
        <v>0</v>
      </c>
      <c r="I21" s="252">
        <f>C21*F21</f>
        <v>0</v>
      </c>
      <c r="J21" s="197" t="s">
        <v>16</v>
      </c>
      <c r="K21" s="100"/>
      <c r="L21" s="100"/>
      <c r="M21" s="100"/>
      <c r="N21" s="100"/>
      <c r="T21" s="218"/>
      <c r="W21" s="218"/>
    </row>
    <row r="22" spans="1:23" ht="13" x14ac:dyDescent="0.2">
      <c r="A22" s="184"/>
      <c r="B22" s="4"/>
      <c r="E22" s="21" t="s">
        <v>27</v>
      </c>
      <c r="H22" s="75"/>
      <c r="I22" s="192"/>
      <c r="J22" s="193"/>
      <c r="K22" s="100"/>
      <c r="L22" s="100"/>
      <c r="M22" s="100"/>
      <c r="N22" s="100"/>
      <c r="T22" s="218"/>
    </row>
    <row r="23" spans="1:23" ht="25" customHeight="1" x14ac:dyDescent="0.2">
      <c r="A23" s="184"/>
      <c r="B23" s="195" t="s">
        <v>28</v>
      </c>
      <c r="C23" s="179"/>
      <c r="D23" s="179"/>
      <c r="E23" s="212"/>
      <c r="F23" s="207"/>
      <c r="G23" s="207"/>
      <c r="H23" s="219"/>
      <c r="I23" s="214"/>
      <c r="J23" s="197" t="s">
        <v>16</v>
      </c>
      <c r="K23" s="179"/>
      <c r="L23" s="179"/>
      <c r="M23" s="179"/>
      <c r="N23" s="179"/>
      <c r="T23" s="218"/>
    </row>
    <row r="24" spans="1:23" ht="13" x14ac:dyDescent="0.2">
      <c r="A24" s="184"/>
      <c r="B24" s="4"/>
      <c r="E24" s="220" t="s">
        <v>29</v>
      </c>
      <c r="F24" s="221"/>
      <c r="G24" s="221"/>
      <c r="H24" s="75"/>
      <c r="I24" s="192"/>
      <c r="J24" s="222"/>
      <c r="K24" s="179"/>
      <c r="L24" s="100"/>
      <c r="M24" s="100"/>
      <c r="N24" s="100"/>
    </row>
    <row r="25" spans="1:23" ht="25" customHeight="1" x14ac:dyDescent="0.2">
      <c r="A25" s="184"/>
      <c r="B25" s="195" t="s">
        <v>30</v>
      </c>
      <c r="C25" s="179"/>
      <c r="D25" s="179"/>
      <c r="E25" s="212"/>
      <c r="F25" s="207"/>
      <c r="G25" s="207"/>
      <c r="H25" s="219"/>
      <c r="I25" s="214"/>
      <c r="J25" s="197" t="s">
        <v>16</v>
      </c>
      <c r="K25" s="215"/>
      <c r="L25" s="179"/>
      <c r="M25" s="179"/>
      <c r="N25" s="100"/>
    </row>
    <row r="26" spans="1:23" ht="16" customHeight="1" x14ac:dyDescent="0.2">
      <c r="A26" s="184"/>
      <c r="B26" s="179"/>
      <c r="C26" s="179"/>
      <c r="D26" s="179"/>
      <c r="E26" s="179"/>
      <c r="F26" s="179"/>
      <c r="G26" s="179"/>
      <c r="H26" s="179"/>
      <c r="I26" s="223"/>
      <c r="J26" s="193"/>
      <c r="K26" s="215"/>
      <c r="L26" s="179"/>
      <c r="M26" s="179"/>
      <c r="N26" s="100"/>
    </row>
    <row r="27" spans="1:23" ht="25" customHeight="1" x14ac:dyDescent="0.2">
      <c r="A27" s="184"/>
      <c r="B27" s="179"/>
      <c r="C27" s="179"/>
      <c r="D27" s="179"/>
      <c r="E27" s="224" t="s">
        <v>42</v>
      </c>
      <c r="F27" s="225" t="s">
        <v>31</v>
      </c>
      <c r="G27" s="225"/>
      <c r="H27" s="226"/>
      <c r="I27" s="253">
        <f>I8+I10+I13+I15+I17+I19+I21+I23+I25</f>
        <v>0</v>
      </c>
      <c r="J27" s="197" t="s">
        <v>16</v>
      </c>
      <c r="K27" s="179"/>
      <c r="L27" s="227"/>
      <c r="M27" s="227"/>
      <c r="N27" s="227"/>
    </row>
    <row r="28" spans="1:23" ht="16" customHeight="1" x14ac:dyDescent="0.2">
      <c r="A28" s="184"/>
      <c r="H28" s="75"/>
      <c r="I28" s="192"/>
      <c r="J28" s="193"/>
      <c r="K28" s="223"/>
      <c r="L28" s="223"/>
      <c r="M28" s="223"/>
      <c r="N28" s="228"/>
    </row>
    <row r="29" spans="1:23" ht="17.149999999999999" customHeight="1" thickBot="1" x14ac:dyDescent="0.3">
      <c r="A29" s="184"/>
      <c r="B29" s="229" t="s">
        <v>51</v>
      </c>
      <c r="C29" s="230"/>
      <c r="D29" s="230"/>
      <c r="H29" s="75"/>
      <c r="I29" s="192"/>
      <c r="J29" s="75"/>
      <c r="K29" s="179"/>
      <c r="L29" s="179"/>
      <c r="M29" s="179"/>
      <c r="N29" s="179"/>
    </row>
    <row r="30" spans="1:23" ht="17.149999999999999" customHeight="1" x14ac:dyDescent="0.2">
      <c r="A30" s="231" t="s">
        <v>71</v>
      </c>
      <c r="H30" s="75"/>
      <c r="I30" s="232" t="s">
        <v>69</v>
      </c>
      <c r="J30" s="232"/>
      <c r="K30" s="179"/>
      <c r="L30" s="179"/>
      <c r="M30" s="179"/>
      <c r="N30" s="179"/>
    </row>
    <row r="31" spans="1:23" ht="25" customHeight="1" x14ac:dyDescent="0.2">
      <c r="A31" s="233"/>
      <c r="B31" s="195" t="s">
        <v>33</v>
      </c>
      <c r="C31" s="179"/>
      <c r="D31" s="179"/>
      <c r="E31" s="179"/>
      <c r="F31" s="179"/>
      <c r="G31" s="179"/>
      <c r="H31" s="179"/>
      <c r="I31" s="254">
        <f>②遺族年金・妻の老齢年金計算シート!E32/10000</f>
        <v>1944.5</v>
      </c>
      <c r="J31" s="234" t="s">
        <v>16</v>
      </c>
      <c r="K31" s="191"/>
      <c r="L31" s="191"/>
      <c r="M31" s="191"/>
      <c r="N31" s="191"/>
    </row>
    <row r="32" spans="1:23" ht="16" customHeight="1" thickBot="1" x14ac:dyDescent="0.25">
      <c r="A32" s="235"/>
      <c r="B32" s="236"/>
      <c r="C32" s="237" t="s">
        <v>34</v>
      </c>
      <c r="D32" s="237"/>
      <c r="E32" s="95"/>
      <c r="F32" s="237" t="s">
        <v>35</v>
      </c>
      <c r="G32" s="219"/>
      <c r="H32" s="179"/>
      <c r="I32" s="238"/>
      <c r="J32" s="193"/>
      <c r="K32" s="215"/>
      <c r="L32" s="215"/>
      <c r="M32" s="179"/>
      <c r="N32" s="100"/>
    </row>
    <row r="33" spans="1:14" ht="25" customHeight="1" x14ac:dyDescent="0.2">
      <c r="A33" s="184"/>
      <c r="B33" s="195" t="s">
        <v>36</v>
      </c>
      <c r="C33" s="199"/>
      <c r="D33" s="197" t="s">
        <v>16</v>
      </c>
      <c r="E33" s="198" t="s">
        <v>41</v>
      </c>
      <c r="F33" s="199"/>
      <c r="G33" s="197" t="s">
        <v>17</v>
      </c>
      <c r="H33" s="198" t="s">
        <v>0</v>
      </c>
      <c r="I33" s="255">
        <f>C33*F33</f>
        <v>0</v>
      </c>
      <c r="J33" s="197" t="s">
        <v>16</v>
      </c>
      <c r="K33" s="215"/>
      <c r="L33" s="100"/>
      <c r="M33" s="100"/>
      <c r="N33" s="100"/>
    </row>
    <row r="34" spans="1:14" ht="11.25" customHeight="1" x14ac:dyDescent="0.2">
      <c r="A34" s="184"/>
      <c r="B34" s="239"/>
      <c r="C34" s="206"/>
      <c r="D34" s="206"/>
      <c r="E34" s="207"/>
      <c r="F34" s="206"/>
      <c r="G34" s="206"/>
      <c r="H34" s="207"/>
      <c r="I34" s="238"/>
      <c r="J34" s="186"/>
      <c r="K34" s="215"/>
      <c r="L34" s="179"/>
      <c r="M34" s="179"/>
      <c r="N34" s="100"/>
    </row>
    <row r="35" spans="1:14" ht="25" customHeight="1" x14ac:dyDescent="0.2">
      <c r="A35" s="184"/>
      <c r="B35" s="195" t="s">
        <v>37</v>
      </c>
      <c r="C35" s="179"/>
      <c r="D35" s="179"/>
      <c r="E35" s="179"/>
      <c r="F35" s="179"/>
      <c r="G35" s="179"/>
      <c r="H35" s="179"/>
      <c r="I35" s="240"/>
      <c r="J35" s="197" t="s">
        <v>16</v>
      </c>
      <c r="K35" s="215"/>
      <c r="L35" s="179"/>
      <c r="M35" s="179"/>
      <c r="N35" s="100"/>
    </row>
    <row r="36" spans="1:14" ht="11.25" customHeight="1" x14ac:dyDescent="0.2">
      <c r="A36" s="184"/>
      <c r="B36" s="239"/>
      <c r="C36" s="179"/>
      <c r="D36" s="179"/>
      <c r="E36" s="179"/>
      <c r="F36" s="179"/>
      <c r="G36" s="179"/>
      <c r="H36" s="179"/>
      <c r="I36" s="238"/>
      <c r="J36" s="193"/>
      <c r="K36" s="179"/>
      <c r="L36" s="179"/>
      <c r="M36" s="179"/>
      <c r="N36" s="179"/>
    </row>
    <row r="37" spans="1:14" ht="25" customHeight="1" x14ac:dyDescent="0.2">
      <c r="A37" s="184"/>
      <c r="B37" s="195" t="s">
        <v>38</v>
      </c>
      <c r="C37" s="179"/>
      <c r="D37" s="179"/>
      <c r="E37" s="179"/>
      <c r="F37" s="179"/>
      <c r="G37" s="179"/>
      <c r="H37" s="179"/>
      <c r="I37" s="240"/>
      <c r="J37" s="197" t="s">
        <v>16</v>
      </c>
      <c r="K37" s="241"/>
      <c r="L37" s="179"/>
      <c r="M37" s="179"/>
      <c r="N37" s="242"/>
    </row>
    <row r="38" spans="1:14" ht="16" customHeight="1" thickBot="1" x14ac:dyDescent="0.25">
      <c r="A38" s="184"/>
      <c r="B38" s="206"/>
      <c r="C38" s="179"/>
      <c r="D38" s="179"/>
      <c r="E38" s="179"/>
      <c r="F38" s="179"/>
      <c r="G38" s="179"/>
      <c r="H38" s="179"/>
      <c r="I38" s="208"/>
      <c r="J38" s="193"/>
      <c r="K38" s="179"/>
      <c r="L38" s="179"/>
      <c r="M38" s="179"/>
      <c r="N38" s="179"/>
    </row>
    <row r="39" spans="1:14" ht="25" customHeight="1" x14ac:dyDescent="0.2">
      <c r="A39" s="243" t="s">
        <v>72</v>
      </c>
      <c r="B39" s="179"/>
      <c r="C39" s="179"/>
      <c r="D39" s="179"/>
      <c r="E39" s="224" t="s">
        <v>43</v>
      </c>
      <c r="F39" s="225" t="s">
        <v>39</v>
      </c>
      <c r="G39" s="225"/>
      <c r="H39" s="244"/>
      <c r="I39" s="256">
        <f>SUM(I31+I33+I35+I37)</f>
        <v>1944.5</v>
      </c>
      <c r="J39" s="197" t="s">
        <v>32</v>
      </c>
      <c r="K39" s="179"/>
      <c r="L39" s="179"/>
      <c r="M39" s="179"/>
      <c r="N39" s="179"/>
    </row>
    <row r="40" spans="1:14" ht="16" customHeight="1" thickBot="1" x14ac:dyDescent="0.25">
      <c r="A40" s="245"/>
      <c r="B40" s="179"/>
      <c r="C40" s="179"/>
      <c r="D40" s="179"/>
      <c r="E40" s="179"/>
      <c r="F40" s="179"/>
      <c r="G40" s="179"/>
      <c r="H40" s="179"/>
      <c r="I40" s="223"/>
      <c r="J40" s="193"/>
      <c r="K40" s="179"/>
      <c r="L40" s="179"/>
      <c r="M40" s="179"/>
      <c r="N40" s="179"/>
    </row>
    <row r="41" spans="1:14" ht="30" customHeight="1" thickBot="1" x14ac:dyDescent="0.25">
      <c r="A41" s="246"/>
      <c r="B41" s="179"/>
      <c r="C41" s="247" t="s">
        <v>40</v>
      </c>
      <c r="D41" s="247"/>
      <c r="E41" s="247"/>
      <c r="F41" s="247"/>
      <c r="G41" s="247"/>
      <c r="H41" s="248"/>
      <c r="I41" s="257">
        <f>I27-I39</f>
        <v>-1944.5</v>
      </c>
      <c r="J41" s="249" t="s">
        <v>32</v>
      </c>
      <c r="K41" s="241"/>
      <c r="L41" s="179"/>
      <c r="M41" s="179"/>
      <c r="N41" s="242"/>
    </row>
    <row r="42" spans="1:14" ht="16" customHeight="1" x14ac:dyDescent="0.2">
      <c r="A42" s="184"/>
      <c r="B42" s="179"/>
      <c r="C42" s="250"/>
      <c r="D42" s="250"/>
      <c r="E42" s="250"/>
      <c r="F42" s="250"/>
      <c r="G42" s="250"/>
      <c r="H42" s="195"/>
      <c r="I42" s="238"/>
      <c r="J42" s="75"/>
      <c r="K42" s="179"/>
      <c r="L42" s="179"/>
      <c r="M42" s="179"/>
      <c r="N42" s="179"/>
    </row>
    <row r="43" spans="1:14" ht="13" x14ac:dyDescent="0.2">
      <c r="A43" s="184"/>
      <c r="H43" s="75"/>
      <c r="I43" s="192"/>
      <c r="J43" s="75"/>
      <c r="K43" s="179"/>
      <c r="L43" s="179"/>
      <c r="M43" s="179"/>
      <c r="N43" s="179"/>
    </row>
    <row r="44" spans="1:14" ht="13" x14ac:dyDescent="0.2">
      <c r="A44" s="184"/>
    </row>
    <row r="45" spans="1:14" ht="13" x14ac:dyDescent="0.2">
      <c r="A45" s="184"/>
    </row>
    <row r="46" spans="1:14" ht="13" x14ac:dyDescent="0.2">
      <c r="A46" s="184"/>
    </row>
    <row r="47" spans="1:14" ht="13" x14ac:dyDescent="0.2">
      <c r="A47" s="184"/>
    </row>
  </sheetData>
  <mergeCells count="5">
    <mergeCell ref="A1:J1"/>
    <mergeCell ref="A2:J2"/>
    <mergeCell ref="A4:J4"/>
    <mergeCell ref="A30:A32"/>
    <mergeCell ref="A39:A41"/>
  </mergeCells>
  <phoneticPr fontId="2"/>
  <printOptions horizontalCentered="1" verticalCentered="1"/>
  <pageMargins left="0.35433070866141736" right="0.31496062992125984" top="0.27559055118110237" bottom="0.39370078740157483" header="0.15748031496062992" footer="0.39370078740157483"/>
  <pageSetup paperSize="12" scale="82" fitToWidth="0" orientation="landscape" horizontalDpi="98" verticalDpi="98" r:id="rId1"/>
  <headerFooter alignWithMargins="0">
    <oddFooter>&amp;R©NPOhoujinWco.FPnokai2022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①記入シート</vt:lpstr>
      <vt:lpstr>②遺族年金・妻の老齢年金計算シート</vt:lpstr>
      <vt:lpstr>③必要保障額計算シート</vt:lpstr>
      <vt:lpstr>①記入シート!Print_Area</vt:lpstr>
      <vt:lpstr>②遺族年金・妻の老齢年金計算シート!Print_Area</vt:lpstr>
      <vt:lpstr>③必要保障額計算シート!Print_Area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基本講座</dc:title>
  <dc:creator>羽場　真美</dc:creator>
  <cp:lastModifiedBy>Aoyama Masae</cp:lastModifiedBy>
  <cp:lastPrinted>2022-06-22T00:13:17Z</cp:lastPrinted>
  <dcterms:created xsi:type="dcterms:W3CDTF">2001-02-16T01:14:47Z</dcterms:created>
  <dcterms:modified xsi:type="dcterms:W3CDTF">2022-06-24T04:39:48Z</dcterms:modified>
</cp:coreProperties>
</file>